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workbookProtection workbookPassword="9BF7" lockStructure="1"/>
  <bookViews>
    <workbookView xWindow="912" yWindow="228" windowWidth="20736" windowHeight="7416" tabRatio="315"/>
  </bookViews>
  <sheets>
    <sheet name="Index" sheetId="1" r:id="rId1"/>
    <sheet name="1.0" sheetId="2" r:id="rId2"/>
    <sheet name="1.1" sheetId="3" r:id="rId3"/>
    <sheet name="1.2" sheetId="9" r:id="rId4"/>
    <sheet name="2.0" sheetId="4" r:id="rId5"/>
    <sheet name="3.0" sheetId="5" r:id="rId6"/>
    <sheet name="4.0" sheetId="6" r:id="rId7"/>
    <sheet name="Instructions" sheetId="7" r:id="rId8"/>
    <sheet name="Glossary" sheetId="8" r:id="rId9"/>
  </sheets>
  <definedNames>
    <definedName name="_xlnm._FilterDatabase" localSheetId="8" hidden="1">Glossary!$B$6:$D$6</definedName>
    <definedName name="Bank_s_assessment">Glossary!$B$7</definedName>
    <definedName name="Bank_s_comments">Glossary!$B$8</definedName>
    <definedName name="Coverage_in_internal_validation">Glossary!$B$9</definedName>
    <definedName name="Customer_migration">Glossary!$B$10</definedName>
    <definedName name="Default_grade">Glossary!$B$20</definedName>
    <definedName name="EAD">Glossary!$B$11</definedName>
    <definedName name="EADdef">Glossary!$B$15</definedName>
    <definedName name="Loan_tenor_check">Glossary!$B$12</definedName>
    <definedName name="model_id">Glossary!$B$13</definedName>
    <definedName name="num_def">Glossary!$B$14</definedName>
    <definedName name="Portfolio">Glossary!$B$16</definedName>
    <definedName name="Predictive_Ability___Slot_back_testing">Glossary!$B$17</definedName>
    <definedName name="_xlnm.Print_Area" localSheetId="1">'1.0'!$B$2:$F$25</definedName>
    <definedName name="_xlnm.Print_Area" localSheetId="2">'1.1'!$B$2:$I$15</definedName>
    <definedName name="_xlnm.Print_Area" localSheetId="3">'1.2'!$B$2:$F$10</definedName>
    <definedName name="_xlnm.Print_Area" localSheetId="4">'2.0'!$B$2:$V$13</definedName>
    <definedName name="_xlnm.Print_Area" localSheetId="5">'3.0'!$B$2:$H$7</definedName>
    <definedName name="_xlnm.Print_Area" localSheetId="6">'4.0'!$A$1:$K$16</definedName>
    <definedName name="_xlnm.Print_Area" localSheetId="8">Glossary!$A$1:$M$23</definedName>
    <definedName name="_xlnm.Print_Area" localSheetId="0">Index!$B$2:$G$11</definedName>
    <definedName name="_xlnm.Print_Area" localSheetId="7">Instructions!$A$1:$L$12</definedName>
    <definedName name="Relevant_observation_period">Glossary!$B$18</definedName>
    <definedName name="RWEA">Glossary!$B$19</definedName>
    <definedName name="SL_1.0a">'1.0'!$C$5</definedName>
    <definedName name="SL_1.0b">'1.0'!$C$7</definedName>
    <definedName name="SL_1.0c">'1.0'!$C$9</definedName>
    <definedName name="SL_1.0d">'1.0'!$C$11</definedName>
    <definedName name="SL_1.0e">'1.0'!$C$13</definedName>
    <definedName name="SL_1.0f">'1.0'!$C$15</definedName>
    <definedName name="SL_1.0g">'1.0'!$C$17</definedName>
    <definedName name="SL_1.1a">'1.1'!$G$6:$I$7</definedName>
    <definedName name="SL_1.1b">'1.1'!$E$12:$I$15</definedName>
    <definedName name="SL_1.2a">'1.2'!$D$6:$E$10</definedName>
    <definedName name="SL_2.0a">'2.0'!$D$7:$V$7</definedName>
    <definedName name="SL_2.0b">'2.0'!$D$9:$V$10</definedName>
    <definedName name="SL_2.0c">'2.0'!$E$11:$V$12</definedName>
    <definedName name="SL_3.0a">'3.0'!$D$7:$H$7</definedName>
    <definedName name="SL_4.0a">'4.0'!$D$7:$J$11</definedName>
    <definedName name="Z_0E4B971B_1313_4FFD_8E0F_21092107E715_.wvu.Cols" localSheetId="3" hidden="1">'1.2'!$K:$XFD</definedName>
    <definedName name="Z_0E4B971B_1313_4FFD_8E0F_21092107E715_.wvu.PrintArea" localSheetId="3" hidden="1">'1.2'!$B$2:$F$8</definedName>
    <definedName name="Z_0E4B971B_1313_4FFD_8E0F_21092107E715_.wvu.Rows" localSheetId="3" hidden="1">'1.2'!$27:$1048576,'1.2'!$12:$26</definedName>
    <definedName name="Z_5710202C_D837_462E_BD62_A3AE32958DAF_.wvu.Cols" localSheetId="3" hidden="1">'1.2'!$K:$XFD</definedName>
    <definedName name="Z_5710202C_D837_462E_BD62_A3AE32958DAF_.wvu.PrintArea" localSheetId="3" hidden="1">'1.2'!$B$2:$F$8</definedName>
    <definedName name="Z_5710202C_D837_462E_BD62_A3AE32958DAF_.wvu.Rows" localSheetId="3" hidden="1">'1.2'!$27:$1048576,'1.2'!$12:$26</definedName>
  </definedNames>
  <calcPr calcId="145621"/>
</workbook>
</file>

<file path=xl/calcChain.xml><?xml version="1.0" encoding="utf-8"?>
<calcChain xmlns="http://schemas.openxmlformats.org/spreadsheetml/2006/main">
  <c r="BH10" i="4" l="1"/>
  <c r="BI10" i="4" s="1"/>
  <c r="BH11" i="4"/>
  <c r="BI11" i="4" s="1"/>
  <c r="BH12" i="4"/>
  <c r="BI12" i="4" s="1"/>
  <c r="BH7" i="4"/>
  <c r="BI7" i="4" s="1"/>
  <c r="BF9" i="4"/>
  <c r="BG9" i="4" s="1"/>
  <c r="BF10" i="4"/>
  <c r="BG10" i="4" s="1"/>
  <c r="BF11" i="4"/>
  <c r="BG11" i="4" s="1"/>
  <c r="BF12" i="4"/>
  <c r="BG12" i="4" s="1"/>
  <c r="BF7" i="4"/>
  <c r="BG7" i="4" s="1"/>
  <c r="BH9" i="4" l="1"/>
  <c r="BI9" i="4" s="1"/>
  <c r="BJ7" i="4" l="1"/>
  <c r="BK7" i="4" s="1"/>
  <c r="BJ9" i="4"/>
  <c r="BK9" i="4" s="1"/>
  <c r="BJ10" i="4"/>
  <c r="BK10" i="4" s="1"/>
  <c r="BJ11" i="4"/>
  <c r="BK11" i="4" s="1"/>
  <c r="BJ12" i="4"/>
  <c r="BK12" i="4" s="1"/>
  <c r="L15" i="3" l="1"/>
  <c r="L14" i="3"/>
  <c r="L13" i="3"/>
  <c r="L12" i="3"/>
  <c r="BD7" i="4" l="1"/>
  <c r="BD6" i="4" s="1"/>
  <c r="BC7" i="4" l="1"/>
  <c r="BC6" i="4" s="1"/>
  <c r="BA7" i="4"/>
  <c r="BA6" i="4" s="1"/>
  <c r="AZ7" i="4"/>
  <c r="AZ6" i="4" s="1"/>
  <c r="AY7" i="4"/>
  <c r="AY6" i="4" s="1"/>
  <c r="AX7" i="4"/>
  <c r="AX6" i="4" s="1"/>
  <c r="AW7" i="4"/>
  <c r="AW6" i="4" s="1"/>
  <c r="AV7" i="4"/>
  <c r="AV6" i="4" s="1"/>
  <c r="AU7" i="4"/>
  <c r="AU6" i="4" s="1"/>
  <c r="AT7" i="4"/>
  <c r="AT6" i="4" s="1"/>
  <c r="AS7" i="4"/>
  <c r="AS6" i="4" s="1"/>
  <c r="AR7" i="4"/>
  <c r="AQ7" i="4"/>
  <c r="AQ6" i="4" s="1"/>
  <c r="H9" i="9"/>
  <c r="H10" i="9"/>
  <c r="AR6" i="4" l="1"/>
  <c r="Z10" i="4"/>
  <c r="AA10" i="4" s="1"/>
  <c r="Z11" i="4"/>
  <c r="AA11" i="4" s="1"/>
  <c r="Z12" i="4"/>
  <c r="AA12" i="4" s="1"/>
  <c r="Z9" i="4"/>
  <c r="AA9" i="4" s="1"/>
  <c r="AI10" i="4" l="1"/>
  <c r="AJ10" i="4" s="1"/>
  <c r="AI11" i="4"/>
  <c r="AJ11" i="4" s="1"/>
  <c r="AI12" i="4"/>
  <c r="AJ12" i="4" s="1"/>
  <c r="AI9" i="4"/>
  <c r="AJ9" i="4" s="1"/>
  <c r="AI7" i="4"/>
  <c r="AJ7" i="4" s="1"/>
  <c r="AG10" i="4"/>
  <c r="AG11" i="4"/>
  <c r="AG12" i="4"/>
  <c r="AG9" i="4"/>
  <c r="AG7" i="4"/>
  <c r="AE10" i="4"/>
  <c r="AE11" i="4"/>
  <c r="AE12" i="4"/>
  <c r="AF12" i="4" s="1"/>
  <c r="AE9" i="4"/>
  <c r="AE7" i="4"/>
  <c r="AC10" i="4"/>
  <c r="AD10" i="4" s="1"/>
  <c r="AC11" i="4"/>
  <c r="AD11" i="4" s="1"/>
  <c r="AC12" i="4"/>
  <c r="AC9" i="4"/>
  <c r="AD9" i="4" s="1"/>
  <c r="AC7" i="4"/>
  <c r="I10" i="9"/>
  <c r="I9" i="9"/>
  <c r="I8" i="9"/>
  <c r="I7" i="9"/>
  <c r="I6" i="9"/>
  <c r="H8" i="9"/>
  <c r="G8" i="1" s="1"/>
  <c r="H7" i="9"/>
  <c r="H6" i="9"/>
  <c r="F7" i="9"/>
  <c r="F8" i="9"/>
  <c r="F9" i="9"/>
  <c r="F10" i="9"/>
  <c r="F6" i="9"/>
  <c r="AF9" i="4" l="1"/>
  <c r="AF7" i="4"/>
  <c r="AF10" i="4"/>
  <c r="AF11" i="4"/>
  <c r="AD12" i="4"/>
  <c r="AH9" i="4"/>
  <c r="AH12" i="4"/>
  <c r="AH11" i="4"/>
  <c r="AH7" i="4"/>
  <c r="AH10" i="4"/>
  <c r="AD7" i="4"/>
  <c r="C36" i="2"/>
  <c r="C25" i="2" l="1"/>
  <c r="C29" i="2"/>
  <c r="L7" i="5" l="1"/>
  <c r="AM12" i="4" l="1"/>
  <c r="AM11" i="4"/>
  <c r="AM10" i="4"/>
  <c r="AM9" i="4"/>
  <c r="AM7" i="4"/>
  <c r="AN11" i="4" l="1"/>
  <c r="AN12" i="4"/>
  <c r="AN9" i="4"/>
  <c r="AN10" i="4"/>
  <c r="AN7" i="4"/>
  <c r="C28" i="2"/>
  <c r="C37" i="2"/>
  <c r="C38" i="2"/>
  <c r="P13" i="3"/>
  <c r="O13" i="3"/>
  <c r="P14" i="3"/>
  <c r="O14" i="3"/>
  <c r="P15" i="3"/>
  <c r="K15" i="3" s="1"/>
  <c r="O15" i="3"/>
  <c r="O11" i="6"/>
  <c r="O9" i="6"/>
  <c r="M9" i="6" s="1"/>
  <c r="L9" i="6" s="1"/>
  <c r="O10" i="6"/>
  <c r="M10" i="6" s="1"/>
  <c r="L10" i="6" s="1"/>
  <c r="O7" i="6"/>
  <c r="M7" i="6" s="1"/>
  <c r="L7" i="6" s="1"/>
  <c r="N11" i="6"/>
  <c r="O8" i="6"/>
  <c r="M8" i="6" s="1"/>
  <c r="L8" i="6" s="1"/>
  <c r="N7" i="5"/>
  <c r="K7" i="3"/>
  <c r="L7" i="3" s="1"/>
  <c r="Z7" i="4"/>
  <c r="AA7" i="4" s="1"/>
  <c r="K6" i="3"/>
  <c r="L6" i="3" s="1"/>
  <c r="M7" i="5"/>
  <c r="N10" i="6"/>
  <c r="N9" i="6"/>
  <c r="N8" i="6"/>
  <c r="N7" i="6"/>
  <c r="P12" i="3"/>
  <c r="O12" i="3"/>
  <c r="AK10" i="4"/>
  <c r="Y10" i="4" s="1"/>
  <c r="AK12" i="4"/>
  <c r="Y12" i="4" s="1"/>
  <c r="C24" i="2"/>
  <c r="C22" i="2" s="1"/>
  <c r="AK7" i="4"/>
  <c r="Y7" i="4" s="1"/>
  <c r="AK9" i="4"/>
  <c r="Y9" i="4" s="1"/>
  <c r="AK11" i="4"/>
  <c r="Y11" i="4" s="1"/>
  <c r="D20" i="2"/>
  <c r="C20" i="2"/>
  <c r="X15" i="4"/>
  <c r="X16" i="4"/>
  <c r="X17" i="4"/>
  <c r="X18" i="4"/>
  <c r="X19" i="4"/>
  <c r="X20" i="4"/>
  <c r="AA17" i="4"/>
  <c r="AA18" i="4"/>
  <c r="AA20" i="4"/>
  <c r="Z14" i="4"/>
  <c r="AA14" i="4"/>
  <c r="Z15" i="4"/>
  <c r="AA15" i="4" s="1"/>
  <c r="Z16" i="4"/>
  <c r="AA16" i="4" s="1"/>
  <c r="Z17" i="4"/>
  <c r="Z18" i="4"/>
  <c r="Z19" i="4"/>
  <c r="AA19" i="4" s="1"/>
  <c r="Z20" i="4"/>
  <c r="C31" i="2"/>
  <c r="C35" i="2"/>
  <c r="M11" i="6" l="1"/>
  <c r="L11" i="6" s="1"/>
  <c r="G11" i="1" s="1"/>
  <c r="AL11" i="4"/>
  <c r="AL12" i="4"/>
  <c r="AL9" i="4"/>
  <c r="AL10" i="4"/>
  <c r="AL7" i="4"/>
  <c r="X7" i="4"/>
  <c r="K7" i="5"/>
  <c r="J7" i="5" s="1"/>
  <c r="G10" i="1" s="1"/>
  <c r="X11" i="4"/>
  <c r="X12" i="4"/>
  <c r="X10" i="4"/>
  <c r="X9" i="4"/>
  <c r="K13" i="3"/>
  <c r="K14" i="3"/>
  <c r="K12" i="3"/>
  <c r="C21" i="2"/>
  <c r="G6" i="1" s="1"/>
  <c r="C32" i="2"/>
  <c r="D22" i="2"/>
  <c r="D21" i="2"/>
  <c r="C30" i="2"/>
  <c r="G7" i="1" l="1"/>
  <c r="G9" i="1"/>
</calcChain>
</file>

<file path=xl/sharedStrings.xml><?xml version="1.0" encoding="utf-8"?>
<sst xmlns="http://schemas.openxmlformats.org/spreadsheetml/2006/main" count="312" uniqueCount="219">
  <si>
    <t>Model ID:</t>
  </si>
  <si>
    <t>Complete</t>
  </si>
  <si>
    <t>Filename</t>
  </si>
  <si>
    <t>Body suggested</t>
  </si>
  <si>
    <t>Body actual</t>
  </si>
  <si>
    <t>Len suggested</t>
  </si>
  <si>
    <t>Len actual</t>
  </si>
  <si>
    <t>Note: 5 chars for suffix plus "dot", one char for number</t>
  </si>
  <si>
    <t>Obs Period Validation:</t>
  </si>
  <si>
    <t>Result</t>
  </si>
  <si>
    <t>Text if FALSE</t>
  </si>
  <si>
    <t>End date &gt; start date?</t>
  </si>
  <si>
    <t>End date &lt; Start date</t>
  </si>
  <si>
    <t>One year length</t>
  </si>
  <si>
    <t>Observation period should be one year</t>
  </si>
  <si>
    <t>Younger than two years</t>
  </si>
  <si>
    <t>Sample period seems to be outdated</t>
  </si>
  <si>
    <t>End date not in future</t>
  </si>
  <si>
    <t>Observation period ends in future</t>
  </si>
  <si>
    <t>TEMPLATES</t>
  </si>
  <si>
    <t>Assessment</t>
  </si>
  <si>
    <t>GENERAL INFORMATION - MODEL</t>
  </si>
  <si>
    <t>2.0</t>
  </si>
  <si>
    <t>3.0</t>
  </si>
  <si>
    <t>Tables</t>
  </si>
  <si>
    <t>Page</t>
  </si>
  <si>
    <t>010</t>
  </si>
  <si>
    <t>020</t>
  </si>
  <si>
    <t>030</t>
  </si>
  <si>
    <t>040</t>
  </si>
  <si>
    <t>GLOSSARY</t>
  </si>
  <si>
    <t>Acronym</t>
  </si>
  <si>
    <t>Definition</t>
  </si>
  <si>
    <t>Portfolio</t>
  </si>
  <si>
    <t>Relevant observation period</t>
  </si>
  <si>
    <t>LOAN TENOR CHECK</t>
  </si>
  <si>
    <t>μ</t>
  </si>
  <si>
    <t>j=0</t>
  </si>
  <si>
    <t>j=1</t>
  </si>
  <si>
    <t>j=2</t>
  </si>
  <si>
    <t>j=3</t>
  </si>
  <si>
    <t>j=4</t>
  </si>
  <si>
    <t>μ_1</t>
  </si>
  <si>
    <t>μ_2</t>
  </si>
  <si>
    <t>031</t>
  </si>
  <si>
    <t>032</t>
  </si>
  <si>
    <t>033</t>
  </si>
  <si>
    <t>034</t>
  </si>
  <si>
    <t>050</t>
  </si>
  <si>
    <t>060</t>
  </si>
  <si>
    <t>061</t>
  </si>
  <si>
    <t>070</t>
  </si>
  <si>
    <t>080</t>
  </si>
  <si>
    <t>100</t>
  </si>
  <si>
    <t>201</t>
  </si>
  <si>
    <t>202</t>
  </si>
  <si>
    <t>203</t>
  </si>
  <si>
    <t>204</t>
  </si>
  <si>
    <t>M^1</t>
  </si>
  <si>
    <t>M^2</t>
  </si>
  <si>
    <t>M^1/N</t>
  </si>
  <si>
    <t>M^2/N</t>
  </si>
  <si>
    <t>N_i,j</t>
  </si>
  <si>
    <t>205</t>
  </si>
  <si>
    <t>210</t>
  </si>
  <si>
    <t>220</t>
  </si>
  <si>
    <t>1.0</t>
  </si>
  <si>
    <t>4.0</t>
  </si>
  <si>
    <t>Comment</t>
  </si>
  <si>
    <t xml:space="preserve">Stability </t>
  </si>
  <si>
    <t>PREDICTIVE ABILITY - SLOT BACK-TESTING</t>
  </si>
  <si>
    <t>1.1</t>
  </si>
  <si>
    <t>VALIDATION INFORMATION - MODEL</t>
  </si>
  <si>
    <t xml:space="preserve">Customer migration </t>
  </si>
  <si>
    <t>Loan tenor check</t>
  </si>
  <si>
    <t>Coverage in internal validation</t>
  </si>
  <si>
    <t>Not too little information</t>
  </si>
  <si>
    <t>Not too much information</t>
  </si>
  <si>
    <t>CUSTOMER MIGRATION</t>
  </si>
  <si>
    <r>
      <t xml:space="preserve">Country: </t>
    </r>
    <r>
      <rPr>
        <sz val="10"/>
        <rFont val="Times New Roman"/>
        <family val="1"/>
      </rPr>
      <t>(two letter ISO code)</t>
    </r>
  </si>
  <si>
    <r>
      <t>Bank LEI code:</t>
    </r>
    <r>
      <rPr>
        <sz val="10"/>
        <rFont val="Times New Roman"/>
        <family val="1"/>
      </rPr>
      <t xml:space="preserve"> (mandatory, key identification field)</t>
    </r>
  </si>
  <si>
    <r>
      <t xml:space="preserve">Bank: </t>
    </r>
    <r>
      <rPr>
        <sz val="10"/>
        <rFont val="Times New Roman"/>
        <family val="1"/>
      </rPr>
      <t>(name of institution)</t>
    </r>
  </si>
  <si>
    <t>Question</t>
  </si>
  <si>
    <t>Answer</t>
  </si>
  <si>
    <t>200</t>
  </si>
  <si>
    <t>What is the overall assessment of the reported model by the internal validation function?</t>
  </si>
  <si>
    <t>310</t>
  </si>
  <si>
    <t>320</t>
  </si>
  <si>
    <t>330</t>
  </si>
  <si>
    <t>s^2_L</t>
  </si>
  <si>
    <t>s^2_D</t>
  </si>
  <si>
    <t>s^2</t>
  </si>
  <si>
    <t>Area of investigation</t>
  </si>
  <si>
    <t>Predictive ability</t>
  </si>
  <si>
    <t>Name of the validation report document</t>
  </si>
  <si>
    <t>Section number</t>
  </si>
  <si>
    <t>DQ check</t>
  </si>
  <si>
    <t>Expected loss (EL)</t>
  </si>
  <si>
    <t>Number of defaults (D_-j)</t>
  </si>
  <si>
    <t>Number of customers with closed defaults (N_def)</t>
  </si>
  <si>
    <t>Test statistic (Z)</t>
  </si>
  <si>
    <t>P-value 
(1-Φ(Z))</t>
  </si>
  <si>
    <t>ECB calculation</t>
  </si>
  <si>
    <t>P-value check</t>
  </si>
  <si>
    <t>Different method</t>
  </si>
  <si>
    <t>Relationship terminated</t>
  </si>
  <si>
    <t>Number of customers</t>
  </si>
  <si>
    <t>Mean 2</t>
  </si>
  <si>
    <t>sL</t>
  </si>
  <si>
    <t>Mean 1, sD</t>
  </si>
  <si>
    <t>Statistics</t>
  </si>
  <si>
    <t>Number of customers (N_-j)</t>
  </si>
  <si>
    <t xml:space="preserve">Was a material model change implemented for the model during the relevant observation period? </t>
  </si>
  <si>
    <t>Variances</t>
  </si>
  <si>
    <t>021</t>
  </si>
  <si>
    <t>022</t>
  </si>
  <si>
    <t>023</t>
  </si>
  <si>
    <t>024</t>
  </si>
  <si>
    <t>051</t>
  </si>
  <si>
    <t>062</t>
  </si>
  <si>
    <t>Slot/category 1</t>
  </si>
  <si>
    <t>Slot/category 2</t>
  </si>
  <si>
    <t>Slot/category 3</t>
  </si>
  <si>
    <t>Slot/category 4</t>
  </si>
  <si>
    <t>Slot/category 5 (default)</t>
  </si>
  <si>
    <t xml:space="preserve">Slot/category 5 (default) </t>
  </si>
  <si>
    <t>Slot/
category 1</t>
  </si>
  <si>
    <t>Slot/
category 2</t>
  </si>
  <si>
    <t>Slot/
category 3</t>
  </si>
  <si>
    <t>Slot/
category 4</t>
  </si>
  <si>
    <t>Slot/
category 5 (default)</t>
  </si>
  <si>
    <t>Number</t>
  </si>
  <si>
    <t>Code</t>
  </si>
  <si>
    <t>Name</t>
  </si>
  <si>
    <t>Reporting instructions</t>
  </si>
  <si>
    <t>Start of relevant observation period:</t>
  </si>
  <si>
    <t>End of relevant observation period:</t>
  </si>
  <si>
    <t>Observation period</t>
  </si>
  <si>
    <t>Current filename</t>
  </si>
  <si>
    <t>Suggested filename</t>
  </si>
  <si>
    <t>Template version:</t>
  </si>
  <si>
    <t>Name of slot/category</t>
  </si>
  <si>
    <t>Predictive ability - slot back-testing</t>
  </si>
  <si>
    <t>Slot size</t>
  </si>
  <si>
    <t>Section 2.4.1</t>
  </si>
  <si>
    <t>Link to bank's internal validation report</t>
  </si>
  <si>
    <t>Term</t>
  </si>
  <si>
    <t>See Section 2.10.2 of the instructions.</t>
  </si>
  <si>
    <t>See Section 2.10.1 of the instructions.</t>
  </si>
  <si>
    <t>See Section 2.10.3 of the instructions.</t>
  </si>
  <si>
    <t>Please note that the guidelines for filling the template are provided in "Instructions for reporting the validation results of internal models" (the "instructions"). The definitions in this glossary are provided for convenience only. In the event of disagreement, the instructions shall prevail.</t>
  </si>
  <si>
    <t>Each sheet contains several data quality rules for most fields. The rules check for completeness of the data, consistency among fields and sheets, and plausibility via a comparision with the ECB's calculation. For each DQ check, there is an indicator showing whether the rule is met ("OK") or not ("NOT OK") or if a warning has been raised ("WARNING"). Next to the indicator, an explanatory comment is given if the rule is not met. Any fields shown as "NOT OK" must be corrected before submission of the template. In the event of a warning, the input should be carefully checked for correctness.</t>
  </si>
  <si>
    <t>For more detailed instructions, please see the glossary and the references therein to the "Instructions for reporting the validation results of internal models" (the "instructions"). Cross-references between the individual sheets of the templates are made in the following style: "risk parameter-sheet-row/column". E.g. "SL-2.0-100/010" refers to the cell in row "100" and column "010" on sheet "2.0" of the template corresponding to the parameter "Expected loss (EL)".</t>
  </si>
  <si>
    <t>Instructions for completing the template</t>
  </si>
  <si>
    <t>SL 1.0</t>
  </si>
  <si>
    <t>SL 1.1</t>
  </si>
  <si>
    <t>SL 2.0</t>
  </si>
  <si>
    <t>SL 3.0</t>
  </si>
  <si>
    <t>SL 4.0</t>
  </si>
  <si>
    <t>Section 2.10.1</t>
  </si>
  <si>
    <t>Section 2.10.2</t>
  </si>
  <si>
    <t>Section 2.10.3</t>
  </si>
  <si>
    <t>VALIDATION REPORTING CREDIT RISK: INDIVIDUAL SLOTTING APPROACH</t>
  </si>
  <si>
    <t>SL 1.0 - VALIDATION REPORTING CREDIT RISK: INDIVIDUAL SLOTTING APPROACH</t>
  </si>
  <si>
    <t>SL 1.1 - VALIDATION INFORMATION - SLOTTING APPROACH</t>
  </si>
  <si>
    <t>SL 2.0 - PREDICTIVE ABILITY - SLOT BACK-TESTING</t>
  </si>
  <si>
    <t>SL 3.0 - LOAN TENOR CHECK</t>
  </si>
  <si>
    <t>SL 4.0 - CUSTOMER MIGRATION</t>
  </si>
  <si>
    <t>In the case of plausibilty checks against the ECB's own calculation, the reported value must match the ECB's value within a certain margin. The calculation and reporting of values that are also calculated by the ECB is intentional, as the supervised entity is requested to implement all the validation metrics set out for this data collection.</t>
  </si>
  <si>
    <t>Measure</t>
  </si>
  <si>
    <t>Beginning of the observation period</t>
  </si>
  <si>
    <t>End of the observation period</t>
  </si>
  <si>
    <t>Change</t>
  </si>
  <si>
    <t>RWEA</t>
  </si>
  <si>
    <t>EAD</t>
  </si>
  <si>
    <t>SL 1.2 - PORTFOLIO INFORMATION</t>
  </si>
  <si>
    <t>SL 1.2</t>
  </si>
  <si>
    <t>PORTFOLIO INFORMATION</t>
  </si>
  <si>
    <t>Section 2.4.3</t>
  </si>
  <si>
    <t>Section 2.4.2</t>
  </si>
  <si>
    <t>340</t>
  </si>
  <si>
    <t>Portfolio information</t>
  </si>
  <si>
    <t>Number of defaults</t>
  </si>
  <si>
    <t>EAD of defaulted customers</t>
  </si>
  <si>
    <t>Number of customers (application portfolio)</t>
  </si>
  <si>
    <t>Risk-weighted exposure amount</t>
  </si>
  <si>
    <t>Exposure at default</t>
  </si>
  <si>
    <t>Number of customers (range of application)</t>
  </si>
  <si>
    <t>M</t>
  </si>
  <si>
    <t>Number of customers (or facilities, if applicable) in the range of application of the rating system.</t>
  </si>
  <si>
    <t>Exposure value of customers in default</t>
  </si>
  <si>
    <t>Exposure value according to Article 166 CRR of the customers in default.</t>
  </si>
  <si>
    <t>Estimated exposure value after credit conversion factor (CCF) as defined in Article 166 of the CRR.</t>
  </si>
  <si>
    <t>Slot for defaulted customers.</t>
  </si>
  <si>
    <t>Ratios</t>
  </si>
  <si>
    <r>
      <t>Internal model name:</t>
    </r>
    <r>
      <rPr>
        <sz val="10"/>
        <rFont val="Times New Roman"/>
        <family val="1"/>
      </rPr>
      <t xml:space="preserve"> (as used in validation report)</t>
    </r>
  </si>
  <si>
    <t>Number of customers with M_i&lt;2.5 (N)</t>
  </si>
  <si>
    <t>Institution's assessment</t>
  </si>
  <si>
    <t>Institution's comments</t>
  </si>
  <si>
    <t>Institutions should select one of the available options: 
1. Adequate with no deficiencies: No deficiencies detected by the validation function, i.e. no follow-up needed.
2. Adequate with minor deficiencies: Minor deficiencies detected that do not lead to any significant bias of risk estimates.
3. Major deficiencies identified: Identified deficiencies indicate a significant bias of risk parameter estimates, such as a potential quantitative impact of +/-5% or more on RWEA, but below +/-10% in the application of the model.
4. Severe deficiencies identified: Identified deficiencies indicate a severe bias of risk parameter estimates, such as a potential quantitative impact of +/-10% or more on RWEA in the application of the model.</t>
  </si>
  <si>
    <t>Institutions should select one of the available options: 
(1) If the area has not been assessed as part of the institution's validation report, select "NOT ASSESSED". 
(2) If the area has been assessed as part of the institution's validation report, select "ASSESSED".
Note that the choice above should be based on whether the area has been covered by some analysis in the internal validation, regardless of whether the same tests have been performed as in the standardised validation.</t>
  </si>
  <si>
    <t>Institutions are invited to use a free text field to comment on the test results and to highlight related analysis documented in the institution's own validation report.</t>
  </si>
  <si>
    <r>
      <t xml:space="preserve">Institution's comments on the reported figures and results </t>
    </r>
    <r>
      <rPr>
        <b/>
        <sz val="10"/>
        <color theme="1"/>
        <rFont val="Times New Roman"/>
        <family val="1"/>
      </rPr>
      <t>(max. 1,000 characters each)</t>
    </r>
  </si>
  <si>
    <t>The uniform one-year period on which all data and information that are needed to perform the validation are based (unless stated otherwise in the instructions). This period is normally identical to the observation period that the credit institution uses for its internal validation of the relevant model. If the credit institution uses a period of a different length, this will be a one-year period ending on the same date as the institution’s observation period. Enter the date in the format dd/mm/yyyy.</t>
  </si>
  <si>
    <t>Model ID</t>
  </si>
  <si>
    <t>The unique identifier (model ID) for each model, as agreed between the credit institution and the ECB, and as used in the file name of the template submitted.</t>
  </si>
  <si>
    <t>Today</t>
  </si>
  <si>
    <t>Requested information not at an slot/category level but at an aggregate level spanning all slots/categories to which non-defaulted customers are assigned to.</t>
  </si>
  <si>
    <t>Portfolio checks</t>
  </si>
  <si>
    <t>Message</t>
  </si>
  <si>
    <t>N_0</t>
  </si>
  <si>
    <t>Additional checks</t>
  </si>
  <si>
    <t>Risk-weighted exposure amount of the exposures in the scope of the model.</t>
  </si>
  <si>
    <t>In the event that multiple validation reports are referred to any area of investigation, please ensure that a separator " ; " is used to partition the names of the validation report documents, subsequent section numbers, and pages.</t>
  </si>
  <si>
    <t>When completing the template, please bear in mind:
1. Only fields with yellow backgrounds should be filled in if information exists/is available.
2. Respect any Excel validation rules.
3. Unless stated otherwise, monetary figures should be reported in EUR. 
4. Dates should be of the format DD/MM/YYYY.</t>
  </si>
  <si>
    <t>Mean 1</t>
  </si>
  <si>
    <t>sD</t>
  </si>
  <si>
    <t>s2</t>
  </si>
  <si>
    <r>
      <rPr>
        <u/>
        <sz val="10"/>
        <color theme="1"/>
        <rFont val="Times New Roman"/>
        <family val="1"/>
      </rPr>
      <t>Naming convention for submitted file:</t>
    </r>
    <r>
      <rPr>
        <sz val="11"/>
        <color theme="1"/>
        <rFont val="Calibri"/>
        <family val="2"/>
        <scheme val="minor"/>
      </rPr>
      <t xml:space="preserve"> </t>
    </r>
    <r>
      <rPr>
        <sz val="10"/>
        <color theme="1"/>
        <rFont val="Times New Roman"/>
        <family val="1"/>
      </rPr>
      <t>LEICode_Slotting_ModelID_EndOfObservationPeriod_VersionNumber.xlsx
where "LEICode" is the LEI code of the bank, "ModelID" is the unique ID of the model, "EndOfObservationPeriod" is the end of the observation period in "ddmmyyyy" format, and "VersionNumber" is a number indicating the order of submissions for a given EndOfObservationPeriod, e.g. 1 for the first submission of 31122018, 2 for the second submission of 31122018 and so 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</si>
</sst>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 #,##0.00_-;_-* &quot;-&quot;??_-;_-@_-"/>
    <numFmt numFmtId="164" formatCode="dd/mm/yyyy;@"/>
    <numFmt numFmtId="165" formatCode="_-* #,##0.00_-;\-* #,##0.00_-;_-* \-??_-;_-@_-"/>
    <numFmt numFmtId="166" formatCode="0.00000"/>
    <numFmt numFmtId="167" formatCode="0.0000000000"/>
    <numFmt numFmtId="168" formatCode="_-* #,##0.00\ _K_č_-;\-* #,##0.00\ _K_č_-;_-* &quot;-&quot;??\ _K_č_-;_-@_-"/>
    <numFmt numFmtId="169" formatCode="_(* #,##0.00_);_(* \(#,##0.00\);_(* &quot;-&quot;??_);_(@_)"/>
    <numFmt numFmtId="170" formatCode="_-* #,##0.00\ &quot;€&quot;_-;\-* #,##0.00\ &quot;€&quot;_-;_-* &quot;-&quot;??\ &quot;€&quot;_-;_-@_-"/>
    <numFmt numFmtId="171" formatCode="[$€-2]\ #,##0"/>
    <numFmt numFmtId="172" formatCode="0.000000000"/>
    <numFmt numFmtId="173" formatCode="0.00000000"/>
    <numFmt numFmtId="174" formatCode="0.0%"/>
  </numFmts>
  <fonts count="99" x14ac:knownFonts="1">
    <font>
      <sz val="11"/>
      <color theme="1"/>
      <name val="Calibri"/>
      <family val="2"/>
      <scheme val="minor"/>
    </font>
    <font>
      <sz val="11"/>
      <color theme="1"/>
      <name val="Calibri"/>
      <family val="2"/>
      <scheme val="minor"/>
    </font>
    <font>
      <b/>
      <sz val="18"/>
      <color theme="3"/>
      <name val="Cambria"/>
      <family val="2"/>
      <scheme val="major"/>
    </font>
    <font>
      <b/>
      <sz val="10"/>
      <color indexed="63"/>
      <name val="Arial"/>
      <family val="2"/>
    </font>
    <font>
      <b/>
      <sz val="10"/>
      <color indexed="63"/>
      <name val="Times New Roman"/>
      <family val="1"/>
    </font>
    <font>
      <sz val="10"/>
      <color indexed="8"/>
      <name val="Times New Roman"/>
      <family val="1"/>
    </font>
    <font>
      <sz val="10"/>
      <color rgb="FF000000"/>
      <name val="Times New Roman"/>
      <family val="1"/>
    </font>
    <font>
      <sz val="10"/>
      <color theme="1"/>
      <name val="Times New Roman"/>
      <family val="1"/>
    </font>
    <font>
      <b/>
      <sz val="10"/>
      <name val="Times New Roman"/>
      <family val="1"/>
    </font>
    <font>
      <i/>
      <sz val="10"/>
      <name val="Times New Roman"/>
      <family val="1"/>
    </font>
    <font>
      <b/>
      <sz val="10"/>
      <color theme="0"/>
      <name val="Times New Roman"/>
      <family val="1"/>
    </font>
    <font>
      <sz val="11"/>
      <color indexed="8"/>
      <name val="Calibri"/>
      <family val="2"/>
    </font>
    <font>
      <sz val="10"/>
      <color indexed="8"/>
      <name val="Arial"/>
      <family val="2"/>
    </font>
    <font>
      <sz val="11"/>
      <color theme="1"/>
      <name val="Arial"/>
      <family val="2"/>
    </font>
    <font>
      <sz val="11"/>
      <color indexed="9"/>
      <name val="Calibri"/>
      <family val="2"/>
    </font>
    <font>
      <sz val="10"/>
      <color indexed="9"/>
      <name val="Arial"/>
      <family val="2"/>
    </font>
    <font>
      <sz val="11"/>
      <color theme="0"/>
      <name val="Arial"/>
      <family val="2"/>
    </font>
    <font>
      <sz val="10"/>
      <color indexed="20"/>
      <name val="Arial"/>
      <family val="2"/>
    </font>
    <font>
      <sz val="11"/>
      <color rgb="FF9C0006"/>
      <name val="Arial"/>
      <family val="2"/>
    </font>
    <font>
      <sz val="11"/>
      <color indexed="62"/>
      <name val="Calibri"/>
      <family val="2"/>
    </font>
    <font>
      <sz val="11"/>
      <color indexed="17"/>
      <name val="Calibri"/>
      <family val="2"/>
    </font>
    <font>
      <b/>
      <sz val="10"/>
      <color indexed="52"/>
      <name val="Arial"/>
      <family val="2"/>
    </font>
    <font>
      <b/>
      <sz val="11"/>
      <color rgb="FFFA7D00"/>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b/>
      <sz val="11"/>
      <color theme="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i/>
      <sz val="10"/>
      <color indexed="23"/>
      <name val="Arial"/>
      <family val="2"/>
    </font>
    <font>
      <i/>
      <sz val="11"/>
      <color rgb="FF7F7F7F"/>
      <name val="Arial"/>
      <family val="2"/>
    </font>
    <font>
      <sz val="11"/>
      <color indexed="10"/>
      <name val="Calibri"/>
      <family val="2"/>
    </font>
    <font>
      <sz val="10"/>
      <color indexed="17"/>
      <name val="Arial"/>
      <family val="2"/>
    </font>
    <font>
      <sz val="11"/>
      <color rgb="FF006100"/>
      <name val="Arial"/>
      <family val="2"/>
    </font>
    <font>
      <sz val="10"/>
      <name val="Arial"/>
      <family val="2"/>
    </font>
    <font>
      <b/>
      <sz val="15"/>
      <color indexed="56"/>
      <name val="Arial"/>
      <family val="2"/>
    </font>
    <font>
      <b/>
      <sz val="15"/>
      <color theme="3"/>
      <name val="Arial"/>
      <family val="2"/>
    </font>
    <font>
      <b/>
      <sz val="13"/>
      <color indexed="56"/>
      <name val="Arial"/>
      <family val="2"/>
    </font>
    <font>
      <b/>
      <sz val="13"/>
      <color theme="3"/>
      <name val="Arial"/>
      <family val="2"/>
    </font>
    <font>
      <b/>
      <sz val="11"/>
      <color indexed="56"/>
      <name val="Arial"/>
      <family val="2"/>
    </font>
    <font>
      <b/>
      <sz val="11"/>
      <color theme="3"/>
      <name val="Arial"/>
      <family val="2"/>
    </font>
    <font>
      <u/>
      <sz val="10"/>
      <color indexed="12"/>
      <name val="Arial"/>
      <family val="2"/>
    </font>
    <font>
      <sz val="11"/>
      <color indexed="20"/>
      <name val="Calibri"/>
      <family val="2"/>
    </font>
    <font>
      <sz val="10"/>
      <color indexed="62"/>
      <name val="Arial"/>
      <family val="2"/>
    </font>
    <font>
      <sz val="11"/>
      <color rgb="FF3F3F76"/>
      <name val="Arial"/>
      <family val="2"/>
    </font>
    <font>
      <b/>
      <sz val="11"/>
      <color indexed="63"/>
      <name val="Calibri"/>
      <family val="2"/>
    </font>
    <font>
      <u/>
      <sz val="6.5"/>
      <color indexed="12"/>
      <name val="Arial"/>
      <family val="2"/>
    </font>
    <font>
      <sz val="10"/>
      <color indexed="52"/>
      <name val="Arial"/>
      <family val="2"/>
    </font>
    <font>
      <sz val="11"/>
      <color rgb="FFFA7D00"/>
      <name val="Arial"/>
      <family val="2"/>
    </font>
    <font>
      <i/>
      <sz val="11"/>
      <color indexed="23"/>
      <name val="Calibri"/>
      <family val="2"/>
    </font>
    <font>
      <sz val="10"/>
      <color indexed="60"/>
      <name val="Arial"/>
      <family val="2"/>
    </font>
    <font>
      <sz val="10"/>
      <color theme="1"/>
      <name val="Arial"/>
      <family val="2"/>
    </font>
    <font>
      <sz val="11"/>
      <color theme="1"/>
      <name val="Calibri"/>
      <family val="2"/>
      <charset val="238"/>
      <scheme val="minor"/>
    </font>
    <font>
      <b/>
      <sz val="11"/>
      <color indexed="8"/>
      <name val="Calibri"/>
      <family val="2"/>
    </font>
    <font>
      <b/>
      <sz val="11"/>
      <color rgb="FF3F3F3F"/>
      <name val="Arial"/>
      <family val="2"/>
    </font>
    <font>
      <sz val="11"/>
      <color indexed="60"/>
      <name val="Calibri"/>
      <family val="2"/>
    </font>
    <font>
      <b/>
      <sz val="10"/>
      <color indexed="8"/>
      <name val="Arial"/>
      <family val="2"/>
    </font>
    <font>
      <sz val="10"/>
      <color indexed="10"/>
      <name val="Arial"/>
      <family val="2"/>
    </font>
    <font>
      <sz val="11"/>
      <color rgb="FFFF0000"/>
      <name val="Arial"/>
      <family val="2"/>
    </font>
    <font>
      <b/>
      <sz val="10"/>
      <color theme="1"/>
      <name val="Times New Roman"/>
      <family val="1"/>
    </font>
    <font>
      <b/>
      <u/>
      <sz val="10"/>
      <color theme="10"/>
      <name val="Times New Roman"/>
      <family val="1"/>
    </font>
    <font>
      <sz val="10"/>
      <color theme="1"/>
      <name val="Calibri"/>
      <family val="2"/>
      <scheme val="minor"/>
    </font>
    <font>
      <sz val="10"/>
      <name val="Times New Roman"/>
      <family val="1"/>
    </font>
    <font>
      <sz val="10"/>
      <color theme="0"/>
      <name val="Times New Roman"/>
      <family val="1"/>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0"/>
      <color indexed="64"/>
      <name val="Arial"/>
      <family val="2"/>
      <charset val="238"/>
    </font>
    <font>
      <b/>
      <sz val="10"/>
      <color indexed="64"/>
      <name val="Arial"/>
      <family val="2"/>
      <charset val="238"/>
    </font>
    <font>
      <sz val="11"/>
      <color indexed="8"/>
      <name val="Calibri"/>
      <family val="2"/>
      <charset val="238"/>
    </font>
    <font>
      <sz val="10"/>
      <name val="Arial"/>
      <family val="2"/>
      <charset val="238"/>
    </font>
    <font>
      <sz val="10"/>
      <color indexed="8"/>
      <name val="Calibri"/>
      <family val="2"/>
    </font>
    <font>
      <sz val="13"/>
      <color theme="3"/>
      <name val="Calibri"/>
      <family val="2"/>
      <charset val="238"/>
      <scheme val="minor"/>
    </font>
    <font>
      <b/>
      <sz val="13"/>
      <color theme="0"/>
      <name val="Calibri"/>
      <family val="2"/>
      <charset val="238"/>
      <scheme val="minor"/>
    </font>
    <font>
      <b/>
      <sz val="14"/>
      <color theme="3"/>
      <name val="Calibri"/>
      <family val="2"/>
      <charset val="238"/>
      <scheme val="minor"/>
    </font>
    <font>
      <b/>
      <sz val="9"/>
      <color theme="0"/>
      <name val="Calibri"/>
      <family val="2"/>
      <charset val="238"/>
      <scheme val="minor"/>
    </font>
    <font>
      <sz val="12"/>
      <color theme="0"/>
      <name val="Calibri"/>
      <family val="2"/>
      <charset val="238"/>
      <scheme val="minor"/>
    </font>
    <font>
      <sz val="11"/>
      <name val="Calibri"/>
      <family val="2"/>
      <scheme val="minor"/>
    </font>
    <font>
      <sz val="11"/>
      <color rgb="FF9C6500"/>
      <name val="Calibri"/>
      <family val="2"/>
      <scheme val="minor"/>
    </font>
    <font>
      <sz val="11"/>
      <color theme="0"/>
      <name val="Calibri"/>
      <family val="2"/>
      <scheme val="minor"/>
    </font>
    <font>
      <u/>
      <sz val="10"/>
      <color theme="1"/>
      <name val="Times New Roman"/>
      <family val="1"/>
    </font>
    <font>
      <i/>
      <sz val="10"/>
      <color theme="1"/>
      <name val="Times New Roman"/>
      <family val="1"/>
    </font>
    <font>
      <i/>
      <sz val="11"/>
      <color rgb="FF7030A0"/>
      <name val="Calibri"/>
      <family val="2"/>
      <scheme val="minor"/>
    </font>
  </fonts>
  <fills count="69">
    <fill>
      <patternFill patternType="none"/>
    </fill>
    <fill>
      <patternFill patternType="gray125"/>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patternFill>
    </fill>
    <fill>
      <patternFill patternType="solid">
        <fgColor theme="0" tint="-0.249977111117893"/>
        <bgColor indexed="64"/>
      </patternFill>
    </fill>
    <fill>
      <patternFill patternType="solid">
        <fgColor rgb="FFFFFF99"/>
        <bgColor indexed="64"/>
      </patternFill>
    </fill>
    <fill>
      <patternFill patternType="solid">
        <fgColor indexed="9"/>
        <bgColor indexed="64"/>
      </patternFill>
    </fill>
    <fill>
      <patternFill patternType="solid">
        <fgColor theme="3"/>
        <bgColor indexed="64"/>
      </patternFill>
    </fill>
    <fill>
      <patternFill patternType="solid">
        <fgColor rgb="FFFF0000"/>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theme="0" tint="-0.499984740745262"/>
        <bgColor indexed="64"/>
      </patternFill>
    </fill>
    <fill>
      <patternFill patternType="solid">
        <fgColor rgb="FFFFEB9C"/>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indexed="57"/>
        <bgColor indexed="9"/>
      </patternFill>
    </fill>
    <fill>
      <patternFill patternType="solid">
        <fgColor theme="4"/>
        <bgColor indexed="64"/>
      </patternFill>
    </fill>
    <fill>
      <patternFill patternType="solid">
        <fgColor theme="6"/>
        <bgColor theme="0"/>
      </patternFill>
    </fill>
    <fill>
      <patternFill patternType="solid">
        <fgColor rgb="FFBFBFBF"/>
        <bgColor indexed="64"/>
      </patternFill>
    </fill>
  </fills>
  <borders count="9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3"/>
      </left>
      <right style="thin">
        <color indexed="63"/>
      </right>
      <top style="thin">
        <color indexed="63"/>
      </top>
      <bottom style="thin">
        <color indexed="63"/>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bottom/>
      <diagonal/>
    </border>
    <border>
      <left style="thin">
        <color indexed="64"/>
      </left>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top style="thin">
        <color theme="4"/>
      </top>
      <bottom style="double">
        <color theme="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ck">
        <color indexed="64"/>
      </left>
      <right style="thick">
        <color indexed="64"/>
      </right>
      <top style="thick">
        <color indexed="64"/>
      </top>
      <bottom style="thick">
        <color indexed="64"/>
      </bottom>
      <diagonal/>
    </border>
    <border>
      <left/>
      <right/>
      <top/>
      <bottom style="medium">
        <color theme="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top/>
      <bottom/>
      <diagonal/>
    </border>
    <border>
      <left/>
      <right/>
      <top/>
      <bottom style="thin">
        <color indexed="63"/>
      </bottom>
      <diagonal/>
    </border>
    <border>
      <left/>
      <right/>
      <top style="thin">
        <color indexed="63"/>
      </top>
      <bottom style="thin">
        <color indexed="63"/>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style="thin">
        <color indexed="64"/>
      </left>
      <right/>
      <top style="thin">
        <color indexed="63"/>
      </top>
      <bottom/>
      <diagonal/>
    </border>
    <border>
      <left style="medium">
        <color indexed="64"/>
      </left>
      <right style="thin">
        <color indexed="63"/>
      </right>
      <top style="medium">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style="thin">
        <color indexed="63"/>
      </bottom>
      <diagonal/>
    </border>
    <border>
      <left style="medium">
        <color indexed="64"/>
      </left>
      <right/>
      <top style="thin">
        <color indexed="63"/>
      </top>
      <bottom style="thin">
        <color indexed="63"/>
      </bottom>
      <diagonal/>
    </border>
    <border>
      <left style="medium">
        <color indexed="64"/>
      </left>
      <right/>
      <top style="thin">
        <color indexed="63"/>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s>
  <cellStyleXfs count="4242">
    <xf numFmtId="0" fontId="0" fillId="0" borderId="0"/>
    <xf numFmtId="0" fontId="3" fillId="26" borderId="9" applyNumberFormat="0" applyAlignment="0" applyProtection="0"/>
    <xf numFmtId="0" fontId="11" fillId="33" borderId="0" applyNumberFormat="0" applyBorder="0" applyAlignment="0" applyProtection="0"/>
    <xf numFmtId="0" fontId="11" fillId="33" borderId="0" applyNumberFormat="0" applyBorder="0" applyAlignment="0" applyProtection="0"/>
    <xf numFmtId="0" fontId="11" fillId="33"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2" fillId="33" borderId="0" applyNumberFormat="0" applyBorder="0" applyAlignment="0" applyProtection="0"/>
    <xf numFmtId="0" fontId="13" fillId="8" borderId="0" applyNumberFormat="0" applyBorder="0" applyAlignment="0" applyProtection="0"/>
    <xf numFmtId="0" fontId="12" fillId="34" borderId="0" applyNumberFormat="0" applyBorder="0" applyAlignment="0" applyProtection="0"/>
    <xf numFmtId="0" fontId="13" fillId="11" borderId="0" applyNumberFormat="0" applyBorder="0" applyAlignment="0" applyProtection="0"/>
    <xf numFmtId="0" fontId="12" fillId="35" borderId="0" applyNumberFormat="0" applyBorder="0" applyAlignment="0" applyProtection="0"/>
    <xf numFmtId="0" fontId="13" fillId="14" borderId="0" applyNumberFormat="0" applyBorder="0" applyAlignment="0" applyProtection="0"/>
    <xf numFmtId="0" fontId="12" fillId="36" borderId="0" applyNumberFormat="0" applyBorder="0" applyAlignment="0" applyProtection="0"/>
    <xf numFmtId="0" fontId="13" fillId="17" borderId="0" applyNumberFormat="0" applyBorder="0" applyAlignment="0" applyProtection="0"/>
    <xf numFmtId="0" fontId="12" fillId="37" borderId="0" applyNumberFormat="0" applyBorder="0" applyAlignment="0" applyProtection="0"/>
    <xf numFmtId="0" fontId="13" fillId="20" borderId="0" applyNumberFormat="0" applyBorder="0" applyAlignment="0" applyProtection="0"/>
    <xf numFmtId="0" fontId="12" fillId="38" borderId="0" applyNumberFormat="0" applyBorder="0" applyAlignment="0" applyProtection="0"/>
    <xf numFmtId="0" fontId="13" fillId="23" borderId="0" applyNumberFormat="0" applyBorder="0" applyAlignment="0" applyProtection="0"/>
    <xf numFmtId="0" fontId="11" fillId="33" borderId="0" applyNumberFormat="0" applyBorder="0" applyAlignment="0" applyProtection="0"/>
    <xf numFmtId="0" fontId="11" fillId="34" borderId="0" applyNumberFormat="0" applyBorder="0" applyAlignment="0" applyProtection="0"/>
    <xf numFmtId="0" fontId="11" fillId="35" borderId="0" applyNumberFormat="0" applyBorder="0" applyAlignment="0" applyProtection="0"/>
    <xf numFmtId="0" fontId="11" fillId="36" borderId="0" applyNumberFormat="0" applyBorder="0" applyAlignment="0" applyProtection="0"/>
    <xf numFmtId="0" fontId="11" fillId="37" borderId="0" applyNumberFormat="0" applyBorder="0" applyAlignment="0" applyProtection="0"/>
    <xf numFmtId="0" fontId="11" fillId="38"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2" fillId="39" borderId="0" applyNumberFormat="0" applyBorder="0" applyAlignment="0" applyProtection="0"/>
    <xf numFmtId="0" fontId="13" fillId="9" borderId="0" applyNumberFormat="0" applyBorder="0" applyAlignment="0" applyProtection="0"/>
    <xf numFmtId="0" fontId="12" fillId="40" borderId="0" applyNumberFormat="0" applyBorder="0" applyAlignment="0" applyProtection="0"/>
    <xf numFmtId="0" fontId="13" fillId="12" borderId="0" applyNumberFormat="0" applyBorder="0" applyAlignment="0" applyProtection="0"/>
    <xf numFmtId="0" fontId="12" fillId="41" borderId="0" applyNumberFormat="0" applyBorder="0" applyAlignment="0" applyProtection="0"/>
    <xf numFmtId="0" fontId="13" fillId="15" borderId="0" applyNumberFormat="0" applyBorder="0" applyAlignment="0" applyProtection="0"/>
    <xf numFmtId="0" fontId="12" fillId="36" borderId="0" applyNumberFormat="0" applyBorder="0" applyAlignment="0" applyProtection="0"/>
    <xf numFmtId="0" fontId="13" fillId="18" borderId="0" applyNumberFormat="0" applyBorder="0" applyAlignment="0" applyProtection="0"/>
    <xf numFmtId="0" fontId="12" fillId="39" borderId="0" applyNumberFormat="0" applyBorder="0" applyAlignment="0" applyProtection="0"/>
    <xf numFmtId="0" fontId="13" fillId="21" borderId="0" applyNumberFormat="0" applyBorder="0" applyAlignment="0" applyProtection="0"/>
    <xf numFmtId="0" fontId="12" fillId="42" borderId="0" applyNumberFormat="0" applyBorder="0" applyAlignment="0" applyProtection="0"/>
    <xf numFmtId="0" fontId="13" fillId="24" borderId="0" applyNumberFormat="0" applyBorder="0" applyAlignment="0" applyProtection="0"/>
    <xf numFmtId="0" fontId="11" fillId="39" borderId="0" applyNumberFormat="0" applyBorder="0" applyAlignment="0" applyProtection="0"/>
    <xf numFmtId="0" fontId="11" fillId="40" borderId="0" applyNumberFormat="0" applyBorder="0" applyAlignment="0" applyProtection="0"/>
    <xf numFmtId="0" fontId="11" fillId="41" borderId="0" applyNumberFormat="0" applyBorder="0" applyAlignment="0" applyProtection="0"/>
    <xf numFmtId="0" fontId="11" fillId="36" borderId="0" applyNumberFormat="0" applyBorder="0" applyAlignment="0" applyProtection="0"/>
    <xf numFmtId="0" fontId="11" fillId="39" borderId="0" applyNumberFormat="0" applyBorder="0" applyAlignment="0" applyProtection="0"/>
    <xf numFmtId="0" fontId="11" fillId="42" borderId="0" applyNumberFormat="0" applyBorder="0" applyAlignment="0" applyProtection="0"/>
    <xf numFmtId="0" fontId="14" fillId="43" borderId="0" applyNumberFormat="0" applyBorder="0" applyAlignment="0" applyProtection="0"/>
    <xf numFmtId="0" fontId="14" fillId="40" borderId="0" applyNumberFormat="0" applyBorder="0" applyAlignment="0" applyProtection="0"/>
    <xf numFmtId="0" fontId="14" fillId="41" borderId="0" applyNumberFormat="0" applyBorder="0" applyAlignment="0" applyProtection="0"/>
    <xf numFmtId="0" fontId="14" fillId="44" borderId="0" applyNumberFormat="0" applyBorder="0" applyAlignment="0" applyProtection="0"/>
    <xf numFmtId="0" fontId="14" fillId="45" borderId="0" applyNumberFormat="0" applyBorder="0" applyAlignment="0" applyProtection="0"/>
    <xf numFmtId="0" fontId="14" fillId="46" borderId="0" applyNumberFormat="0" applyBorder="0" applyAlignment="0" applyProtection="0"/>
    <xf numFmtId="0" fontId="15" fillId="43" borderId="0" applyNumberFormat="0" applyBorder="0" applyAlignment="0" applyProtection="0"/>
    <xf numFmtId="0" fontId="16" fillId="10" borderId="0" applyNumberFormat="0" applyBorder="0" applyAlignment="0" applyProtection="0"/>
    <xf numFmtId="0" fontId="15" fillId="40" borderId="0" applyNumberFormat="0" applyBorder="0" applyAlignment="0" applyProtection="0"/>
    <xf numFmtId="0" fontId="16" fillId="13" borderId="0" applyNumberFormat="0" applyBorder="0" applyAlignment="0" applyProtection="0"/>
    <xf numFmtId="0" fontId="15" fillId="41" borderId="0" applyNumberFormat="0" applyBorder="0" applyAlignment="0" applyProtection="0"/>
    <xf numFmtId="0" fontId="16" fillId="16" borderId="0" applyNumberFormat="0" applyBorder="0" applyAlignment="0" applyProtection="0"/>
    <xf numFmtId="0" fontId="15" fillId="44" borderId="0" applyNumberFormat="0" applyBorder="0" applyAlignment="0" applyProtection="0"/>
    <xf numFmtId="0" fontId="16" fillId="19" borderId="0" applyNumberFormat="0" applyBorder="0" applyAlignment="0" applyProtection="0"/>
    <xf numFmtId="0" fontId="15" fillId="45" borderId="0" applyNumberFormat="0" applyBorder="0" applyAlignment="0" applyProtection="0"/>
    <xf numFmtId="0" fontId="16" fillId="22" borderId="0" applyNumberFormat="0" applyBorder="0" applyAlignment="0" applyProtection="0"/>
    <xf numFmtId="0" fontId="15" fillId="46" borderId="0" applyNumberFormat="0" applyBorder="0" applyAlignment="0" applyProtection="0"/>
    <xf numFmtId="0" fontId="16" fillId="25" borderId="0" applyNumberFormat="0" applyBorder="0" applyAlignment="0" applyProtection="0"/>
    <xf numFmtId="0" fontId="14" fillId="43" borderId="0" applyNumberFormat="0" applyBorder="0" applyAlignment="0" applyProtection="0"/>
    <xf numFmtId="0" fontId="14" fillId="40" borderId="0" applyNumberFormat="0" applyBorder="0" applyAlignment="0" applyProtection="0"/>
    <xf numFmtId="0" fontId="14" fillId="41" borderId="0" applyNumberFormat="0" applyBorder="0" applyAlignment="0" applyProtection="0"/>
    <xf numFmtId="0" fontId="14" fillId="44" borderId="0" applyNumberFormat="0" applyBorder="0" applyAlignment="0" applyProtection="0"/>
    <xf numFmtId="0" fontId="14" fillId="45" borderId="0" applyNumberFormat="0" applyBorder="0" applyAlignment="0" applyProtection="0"/>
    <xf numFmtId="0" fontId="14" fillId="46" borderId="0" applyNumberFormat="0" applyBorder="0" applyAlignment="0" applyProtection="0"/>
    <xf numFmtId="0" fontId="15" fillId="47" borderId="0" applyNumberFormat="0" applyBorder="0" applyAlignment="0" applyProtection="0"/>
    <xf numFmtId="0" fontId="15" fillId="48" borderId="0" applyNumberFormat="0" applyBorder="0" applyAlignment="0" applyProtection="0"/>
    <xf numFmtId="0" fontId="15" fillId="49" borderId="0" applyNumberFormat="0" applyBorder="0" applyAlignment="0" applyProtection="0"/>
    <xf numFmtId="0" fontId="15" fillId="44" borderId="0" applyNumberFormat="0" applyBorder="0" applyAlignment="0" applyProtection="0"/>
    <xf numFmtId="0" fontId="15" fillId="45" borderId="0" applyNumberFormat="0" applyBorder="0" applyAlignment="0" applyProtection="0"/>
    <xf numFmtId="0" fontId="15" fillId="50" borderId="0" applyNumberFormat="0" applyBorder="0" applyAlignment="0" applyProtection="0"/>
    <xf numFmtId="0" fontId="17" fillId="34" borderId="0" applyNumberFormat="0" applyBorder="0" applyAlignment="0" applyProtection="0"/>
    <xf numFmtId="0" fontId="18" fillId="3" borderId="0" applyNumberFormat="0" applyBorder="0" applyAlignment="0" applyProtection="0"/>
    <xf numFmtId="0" fontId="19" fillId="38" borderId="25" applyNumberFormat="0" applyAlignment="0" applyProtection="0"/>
    <xf numFmtId="0" fontId="20" fillId="35" borderId="0" applyNumberFormat="0" applyBorder="0" applyAlignment="0" applyProtection="0"/>
    <xf numFmtId="0" fontId="21" fillId="26" borderId="25" applyNumberFormat="0" applyAlignment="0" applyProtection="0"/>
    <xf numFmtId="0" fontId="22" fillId="5" borderId="4" applyNumberFormat="0" applyAlignment="0" applyProtection="0"/>
    <xf numFmtId="0" fontId="21" fillId="26" borderId="25" applyNumberFormat="0" applyAlignment="0" applyProtection="0"/>
    <xf numFmtId="0" fontId="23" fillId="26" borderId="25" applyNumberFormat="0" applyAlignment="0" applyProtection="0"/>
    <xf numFmtId="0" fontId="24" fillId="51" borderId="26" applyNumberFormat="0" applyAlignment="0" applyProtection="0"/>
    <xf numFmtId="0" fontId="25" fillId="0" borderId="27" applyNumberFormat="0" applyFill="0" applyAlignment="0" applyProtection="0"/>
    <xf numFmtId="0" fontId="26" fillId="51" borderId="26" applyNumberFormat="0" applyAlignment="0" applyProtection="0"/>
    <xf numFmtId="0" fontId="27" fillId="6" borderId="7" applyNumberFormat="0" applyAlignment="0" applyProtection="0"/>
    <xf numFmtId="0" fontId="28" fillId="0" borderId="0" applyNumberFormat="0" applyFill="0" applyBorder="0" applyAlignment="0" applyProtection="0"/>
    <xf numFmtId="0" fontId="29" fillId="0" borderId="28" applyNumberFormat="0" applyFill="0" applyAlignment="0" applyProtection="0"/>
    <xf numFmtId="0" fontId="30" fillId="0" borderId="29" applyNumberFormat="0" applyFill="0" applyAlignment="0" applyProtection="0"/>
    <xf numFmtId="0" fontId="31" fillId="0" borderId="30" applyNumberFormat="0" applyFill="0" applyAlignment="0" applyProtection="0"/>
    <xf numFmtId="0" fontId="31" fillId="0" borderId="0" applyNumberFormat="0" applyFill="0" applyBorder="0" applyAlignment="0" applyProtection="0"/>
    <xf numFmtId="0" fontId="24" fillId="51" borderId="26" applyNumberFormat="0" applyAlignment="0" applyProtection="0"/>
    <xf numFmtId="0" fontId="31" fillId="0" borderId="0" applyNumberFormat="0" applyFill="0" applyBorder="0" applyAlignment="0" applyProtection="0"/>
    <xf numFmtId="0" fontId="14" fillId="47" borderId="0" applyNumberFormat="0" applyBorder="0" applyAlignment="0" applyProtection="0"/>
    <xf numFmtId="0" fontId="14" fillId="48" borderId="0" applyNumberFormat="0" applyBorder="0" applyAlignment="0" applyProtection="0"/>
    <xf numFmtId="0" fontId="14" fillId="49" borderId="0" applyNumberFormat="0" applyBorder="0" applyAlignment="0" applyProtection="0"/>
    <xf numFmtId="0" fontId="14" fillId="44" borderId="0" applyNumberFormat="0" applyBorder="0" applyAlignment="0" applyProtection="0"/>
    <xf numFmtId="0" fontId="14" fillId="45" borderId="0" applyNumberFormat="0" applyBorder="0" applyAlignment="0" applyProtection="0"/>
    <xf numFmtId="0" fontId="14" fillId="50" borderId="0" applyNumberFormat="0" applyBorder="0" applyAlignment="0" applyProtection="0"/>
    <xf numFmtId="0" fontId="19" fillId="38" borderId="25" applyNumberFormat="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4" fillId="0" borderId="0" applyNumberFormat="0" applyFill="0" applyBorder="0" applyAlignment="0" applyProtection="0"/>
    <xf numFmtId="0" fontId="35" fillId="35" borderId="0" applyNumberFormat="0" applyBorder="0" applyAlignment="0" applyProtection="0"/>
    <xf numFmtId="0" fontId="36" fillId="2" borderId="0" applyNumberFormat="0" applyBorder="0" applyAlignment="0" applyProtection="0"/>
    <xf numFmtId="0" fontId="37" fillId="52" borderId="31" applyNumberFormat="0" applyFont="0" applyBorder="0" applyProtection="0">
      <alignment horizontal="center" vertical="center"/>
    </xf>
    <xf numFmtId="0" fontId="38" fillId="0" borderId="28" applyNumberFormat="0" applyFill="0" applyAlignment="0" applyProtection="0"/>
    <xf numFmtId="0" fontId="39" fillId="0" borderId="1" applyNumberFormat="0" applyFill="0" applyAlignment="0" applyProtection="0"/>
    <xf numFmtId="0" fontId="40" fillId="0" borderId="29" applyNumberFormat="0" applyFill="0" applyAlignment="0" applyProtection="0"/>
    <xf numFmtId="0" fontId="41" fillId="0" borderId="2" applyNumberFormat="0" applyFill="0" applyAlignment="0" applyProtection="0"/>
    <xf numFmtId="0" fontId="42" fillId="0" borderId="30" applyNumberFormat="0" applyFill="0" applyAlignment="0" applyProtection="0"/>
    <xf numFmtId="0" fontId="43" fillId="0" borderId="3" applyNumberFormat="0" applyFill="0" applyAlignment="0" applyProtection="0"/>
    <xf numFmtId="0" fontId="42" fillId="0" borderId="0" applyNumberFormat="0" applyFill="0" applyBorder="0" applyAlignment="0" applyProtection="0"/>
    <xf numFmtId="0" fontId="43" fillId="0" borderId="0" applyNumberFormat="0" applyFill="0" applyBorder="0" applyAlignment="0" applyProtection="0"/>
    <xf numFmtId="3" fontId="37" fillId="53" borderId="31" applyFont="0" applyProtection="0">
      <alignment horizontal="right" vertical="center"/>
    </xf>
    <xf numFmtId="0" fontId="37" fillId="53" borderId="17" applyNumberFormat="0" applyFont="0" applyBorder="0" applyProtection="0">
      <alignment horizontal="left" vertical="center"/>
    </xf>
    <xf numFmtId="0" fontId="44" fillId="0" borderId="0" applyNumberFormat="0" applyFill="0" applyBorder="0" applyAlignment="0" applyProtection="0">
      <alignment vertical="top"/>
      <protection locked="0"/>
    </xf>
    <xf numFmtId="0" fontId="25" fillId="0" borderId="27" applyNumberFormat="0" applyFill="0" applyAlignment="0" applyProtection="0"/>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34" borderId="0" applyNumberFormat="0" applyBorder="0" applyAlignment="0" applyProtection="0"/>
    <xf numFmtId="0" fontId="46" fillId="38" borderId="25" applyNumberFormat="0" applyAlignment="0" applyProtection="0"/>
    <xf numFmtId="0" fontId="47" fillId="4" borderId="4" applyNumberFormat="0" applyAlignment="0" applyProtection="0"/>
    <xf numFmtId="0" fontId="46" fillId="38" borderId="25" applyNumberFormat="0" applyAlignment="0" applyProtection="0"/>
    <xf numFmtId="3" fontId="37" fillId="54" borderId="31" applyFont="0">
      <alignment horizontal="right" vertical="center"/>
      <protection locked="0"/>
    </xf>
    <xf numFmtId="0" fontId="37" fillId="55" borderId="32" applyNumberFormat="0" applyFont="0" applyAlignment="0" applyProtection="0"/>
    <xf numFmtId="0" fontId="14" fillId="47" borderId="0" applyNumberFormat="0" applyBorder="0" applyAlignment="0" applyProtection="0"/>
    <xf numFmtId="0" fontId="14" fillId="48" borderId="0" applyNumberFormat="0" applyBorder="0" applyAlignment="0" applyProtection="0"/>
    <xf numFmtId="0" fontId="14" fillId="49" borderId="0" applyNumberFormat="0" applyBorder="0" applyAlignment="0" applyProtection="0"/>
    <xf numFmtId="0" fontId="14" fillId="44" borderId="0" applyNumberFormat="0" applyBorder="0" applyAlignment="0" applyProtection="0"/>
    <xf numFmtId="0" fontId="14" fillId="45" borderId="0" applyNumberFormat="0" applyBorder="0" applyAlignment="0" applyProtection="0"/>
    <xf numFmtId="0" fontId="14" fillId="50" borderId="0" applyNumberFormat="0" applyBorder="0" applyAlignment="0" applyProtection="0"/>
    <xf numFmtId="0" fontId="20" fillId="35" borderId="0" applyNumberFormat="0" applyBorder="0" applyAlignment="0" applyProtection="0"/>
    <xf numFmtId="0" fontId="48" fillId="26" borderId="9" applyNumberFormat="0" applyAlignment="0" applyProtection="0"/>
    <xf numFmtId="0" fontId="44" fillId="0" borderId="0" applyNumberFormat="0" applyFill="0" applyBorder="0" applyAlignment="0" applyProtection="0">
      <alignment vertical="top"/>
      <protection locked="0"/>
    </xf>
    <xf numFmtId="0" fontId="49" fillId="0" borderId="0" applyNumberFormat="0" applyFill="0" applyBorder="0" applyAlignment="0" applyProtection="0">
      <alignment vertical="top"/>
      <protection locked="0"/>
    </xf>
    <xf numFmtId="0" fontId="50" fillId="0" borderId="27" applyNumberFormat="0" applyFill="0" applyAlignment="0" applyProtection="0"/>
    <xf numFmtId="0" fontId="51" fillId="0" borderId="6" applyNumberFormat="0" applyFill="0" applyAlignment="0" applyProtection="0"/>
    <xf numFmtId="0" fontId="52" fillId="0" borderId="0" applyNumberFormat="0" applyFill="0" applyBorder="0" applyAlignment="0" applyProtection="0"/>
    <xf numFmtId="165" fontId="37" fillId="0" borderId="0" applyFill="0" applyBorder="0" applyAlignment="0" applyProtection="0"/>
    <xf numFmtId="165" fontId="37" fillId="0" borderId="0" applyFill="0" applyBorder="0" applyAlignment="0" applyProtection="0"/>
    <xf numFmtId="43" fontId="37" fillId="0" borderId="0" applyFont="0" applyFill="0" applyBorder="0" applyAlignment="0" applyProtection="0"/>
    <xf numFmtId="43" fontId="37" fillId="0" borderId="0" applyFont="0" applyFill="0" applyBorder="0" applyAlignment="0" applyProtection="0"/>
    <xf numFmtId="0" fontId="37" fillId="0" borderId="0"/>
    <xf numFmtId="0" fontId="53" fillId="56" borderId="0" applyNumberFormat="0" applyBorder="0" applyAlignment="0" applyProtection="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1" fillId="0" borderId="0"/>
    <xf numFmtId="0" fontId="37" fillId="0" borderId="0"/>
    <xf numFmtId="0" fontId="11" fillId="0" borderId="0"/>
    <xf numFmtId="0" fontId="37" fillId="0" borderId="0"/>
    <xf numFmtId="0" fontId="37" fillId="0" borderId="0"/>
    <xf numFmtId="0" fontId="11" fillId="0" borderId="0"/>
    <xf numFmtId="0" fontId="37" fillId="0" borderId="0"/>
    <xf numFmtId="0" fontId="37" fillId="0" borderId="0"/>
    <xf numFmtId="0" fontId="1" fillId="0" borderId="0"/>
    <xf numFmtId="0" fontId="37" fillId="0" borderId="0"/>
    <xf numFmtId="0" fontId="11" fillId="0" borderId="0"/>
    <xf numFmtId="0" fontId="54" fillId="0" borderId="0"/>
    <xf numFmtId="0" fontId="37" fillId="0" borderId="0"/>
    <xf numFmtId="0" fontId="37" fillId="0" borderId="0"/>
    <xf numFmtId="0" fontId="55" fillId="0" borderId="0"/>
    <xf numFmtId="0" fontId="37" fillId="0" borderId="0"/>
    <xf numFmtId="0" fontId="37" fillId="55" borderId="32" applyNumberFormat="0" applyFont="0" applyAlignment="0" applyProtection="0"/>
    <xf numFmtId="0" fontId="37" fillId="55" borderId="32" applyNumberFormat="0" applyFont="0" applyAlignment="0" applyProtection="0"/>
    <xf numFmtId="0" fontId="1" fillId="7" borderId="8" applyNumberFormat="0" applyFont="0" applyAlignment="0" applyProtection="0"/>
    <xf numFmtId="0" fontId="56" fillId="0" borderId="33" applyNumberFormat="0" applyFill="0" applyAlignment="0" applyProtection="0"/>
    <xf numFmtId="0" fontId="57" fillId="5" borderId="5" applyNumberFormat="0" applyAlignment="0" applyProtection="0"/>
    <xf numFmtId="0" fontId="3" fillId="26" borderId="9" applyNumberFormat="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0" fontId="45" fillId="34" borderId="0" applyNumberFormat="0" applyBorder="0" applyAlignment="0" applyProtection="0"/>
    <xf numFmtId="0" fontId="48" fillId="26" borderId="9" applyNumberFormat="0" applyAlignment="0" applyProtection="0"/>
    <xf numFmtId="0" fontId="58" fillId="56" borderId="0" applyNumberFormat="0" applyBorder="0" applyAlignment="0" applyProtection="0"/>
    <xf numFmtId="3" fontId="37" fillId="29" borderId="31" applyFont="0">
      <alignment horizontal="right" vertical="center"/>
    </xf>
    <xf numFmtId="0" fontId="37" fillId="0" borderId="0"/>
    <xf numFmtId="0" fontId="37" fillId="0" borderId="0"/>
    <xf numFmtId="0" fontId="11" fillId="0" borderId="0"/>
    <xf numFmtId="0" fontId="37" fillId="0" borderId="0"/>
    <xf numFmtId="0" fontId="23" fillId="26" borderId="25" applyNumberFormat="0" applyAlignment="0" applyProtection="0"/>
    <xf numFmtId="0" fontId="34" fillId="0" borderId="0" applyNumberFormat="0" applyFill="0" applyBorder="0" applyAlignment="0" applyProtection="0"/>
    <xf numFmtId="0" fontId="52" fillId="0" borderId="0" applyNumberFormat="0" applyFill="0" applyBorder="0" applyAlignment="0" applyProtection="0"/>
    <xf numFmtId="0" fontId="28" fillId="0" borderId="0" applyNumberFormat="0" applyFill="0" applyBorder="0" applyAlignment="0" applyProtection="0"/>
    <xf numFmtId="0" fontId="2" fillId="0" borderId="0" applyNumberFormat="0" applyFill="0" applyBorder="0" applyAlignment="0" applyProtection="0"/>
    <xf numFmtId="0" fontId="28" fillId="0" borderId="0" applyNumberFormat="0" applyFill="0" applyBorder="0" applyAlignment="0" applyProtection="0"/>
    <xf numFmtId="0" fontId="29" fillId="0" borderId="28" applyNumberFormat="0" applyFill="0" applyAlignment="0" applyProtection="0"/>
    <xf numFmtId="0" fontId="30" fillId="0" borderId="29" applyNumberFormat="0" applyFill="0" applyAlignment="0" applyProtection="0"/>
    <xf numFmtId="0" fontId="31" fillId="0" borderId="30" applyNumberFormat="0" applyFill="0" applyAlignment="0" applyProtection="0"/>
    <xf numFmtId="0" fontId="28" fillId="0" borderId="0" applyNumberFormat="0" applyFill="0" applyBorder="0" applyAlignment="0" applyProtection="0"/>
    <xf numFmtId="0" fontId="59" fillId="0" borderId="33" applyNumberFormat="0" applyFill="0" applyAlignment="0" applyProtection="0"/>
    <xf numFmtId="0" fontId="60" fillId="0" borderId="0" applyNumberFormat="0" applyFill="0" applyBorder="0" applyAlignment="0" applyProtection="0"/>
    <xf numFmtId="0" fontId="61" fillId="0" borderId="0" applyNumberFormat="0" applyFill="0" applyBorder="0" applyAlignment="0" applyProtection="0"/>
    <xf numFmtId="0" fontId="60" fillId="0" borderId="0" applyNumberFormat="0" applyFill="0" applyBorder="0" applyAlignment="0" applyProtection="0"/>
    <xf numFmtId="0" fontId="6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8" borderId="0" applyNumberFormat="0" applyBorder="0" applyAlignment="0" applyProtection="0"/>
    <xf numFmtId="0" fontId="33" fillId="0" borderId="0" applyNumberFormat="0" applyFill="0" applyBorder="0" applyAlignment="0" applyProtection="0"/>
    <xf numFmtId="0" fontId="1" fillId="7" borderId="8" applyNumberFormat="0" applyFont="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63" fillId="0" borderId="0" applyNumberFormat="0" applyFill="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55" fillId="0" borderId="0"/>
    <xf numFmtId="9" fontId="55" fillId="0" borderId="0" applyFont="0" applyFill="0" applyBorder="0" applyAlignment="0" applyProtection="0"/>
    <xf numFmtId="168" fontId="55" fillId="0" borderId="0" applyFont="0" applyFill="0" applyBorder="0" applyAlignment="0" applyProtection="0"/>
    <xf numFmtId="0" fontId="83" fillId="0" borderId="0"/>
    <xf numFmtId="0" fontId="83" fillId="0" borderId="0"/>
    <xf numFmtId="171" fontId="86" fillId="0" borderId="0"/>
    <xf numFmtId="171" fontId="55" fillId="8" borderId="0" applyNumberFormat="0" applyBorder="0" applyAlignment="0" applyProtection="0"/>
    <xf numFmtId="171" fontId="55" fillId="8" borderId="0" applyNumberFormat="0" applyBorder="0" applyAlignment="0" applyProtection="0"/>
    <xf numFmtId="171" fontId="55" fillId="11" borderId="0" applyNumberFormat="0" applyBorder="0" applyAlignment="0" applyProtection="0"/>
    <xf numFmtId="171" fontId="55" fillId="14" borderId="0" applyNumberFormat="0" applyBorder="0" applyAlignment="0" applyProtection="0"/>
    <xf numFmtId="171" fontId="55" fillId="17" borderId="0" applyNumberFormat="0" applyBorder="0" applyAlignment="0" applyProtection="0"/>
    <xf numFmtId="171" fontId="55" fillId="20" borderId="0" applyNumberFormat="0" applyBorder="0" applyAlignment="0" applyProtection="0"/>
    <xf numFmtId="171" fontId="55" fillId="23" borderId="0" applyNumberFormat="0" applyBorder="0" applyAlignment="0" applyProtection="0"/>
    <xf numFmtId="171" fontId="55" fillId="9" borderId="0" applyNumberFormat="0" applyBorder="0" applyAlignment="0" applyProtection="0"/>
    <xf numFmtId="171" fontId="55" fillId="12" borderId="0" applyNumberFormat="0" applyBorder="0" applyAlignment="0" applyProtection="0"/>
    <xf numFmtId="171" fontId="55" fillId="15" borderId="0" applyNumberFormat="0" applyBorder="0" applyAlignment="0" applyProtection="0"/>
    <xf numFmtId="171" fontId="55" fillId="18" borderId="0" applyNumberFormat="0" applyBorder="0" applyAlignment="0" applyProtection="0"/>
    <xf numFmtId="171" fontId="55" fillId="21" borderId="0" applyNumberFormat="0" applyBorder="0" applyAlignment="0" applyProtection="0"/>
    <xf numFmtId="171" fontId="55" fillId="24" borderId="0" applyNumberFormat="0" applyBorder="0" applyAlignment="0" applyProtection="0"/>
    <xf numFmtId="171" fontId="82" fillId="10" borderId="0" applyNumberFormat="0" applyBorder="0" applyAlignment="0" applyProtection="0"/>
    <xf numFmtId="171" fontId="82" fillId="13" borderId="0" applyNumberFormat="0" applyBorder="0" applyAlignment="0" applyProtection="0"/>
    <xf numFmtId="171" fontId="82" fillId="16" borderId="0" applyNumberFormat="0" applyBorder="0" applyAlignment="0" applyProtection="0"/>
    <xf numFmtId="171" fontId="82" fillId="19" borderId="0" applyNumberFormat="0" applyBorder="0" applyAlignment="0" applyProtection="0"/>
    <xf numFmtId="171" fontId="82" fillId="22" borderId="0" applyNumberFormat="0" applyBorder="0" applyAlignment="0" applyProtection="0"/>
    <xf numFmtId="171" fontId="82" fillId="25" borderId="0" applyNumberFormat="0" applyBorder="0" applyAlignment="0" applyProtection="0"/>
    <xf numFmtId="171" fontId="82" fillId="59" borderId="0" applyNumberFormat="0" applyBorder="0" applyAlignment="0" applyProtection="0"/>
    <xf numFmtId="171" fontId="82" fillId="60" borderId="0" applyNumberFormat="0" applyBorder="0" applyAlignment="0" applyProtection="0"/>
    <xf numFmtId="171" fontId="82" fillId="61" borderId="0" applyNumberFormat="0" applyBorder="0" applyAlignment="0" applyProtection="0"/>
    <xf numFmtId="171" fontId="82" fillId="62" borderId="0" applyNumberFormat="0" applyBorder="0" applyAlignment="0" applyProtection="0"/>
    <xf numFmtId="171" fontId="82" fillId="63" borderId="0" applyNumberFormat="0" applyBorder="0" applyAlignment="0" applyProtection="0"/>
    <xf numFmtId="171" fontId="82" fillId="64" borderId="0" applyNumberFormat="0" applyBorder="0" applyAlignment="0" applyProtection="0"/>
    <xf numFmtId="171" fontId="72" fillId="3" borderId="0" applyNumberFormat="0" applyBorder="0" applyAlignment="0" applyProtection="0"/>
    <xf numFmtId="171" fontId="76" fillId="5" borderId="4" applyNumberFormat="0" applyAlignment="0" applyProtection="0"/>
    <xf numFmtId="168" fontId="11" fillId="0" borderId="0" applyFont="0" applyFill="0" applyBorder="0" applyAlignment="0" applyProtection="0"/>
    <xf numFmtId="43" fontId="86" fillId="0" borderId="0" applyFont="0" applyFill="0" applyBorder="0" applyAlignment="0" applyProtection="0"/>
    <xf numFmtId="43" fontId="86" fillId="0" borderId="0" applyFont="0" applyFill="0" applyBorder="0" applyAlignment="0" applyProtection="0"/>
    <xf numFmtId="168" fontId="11" fillId="0" borderId="0" applyFont="0" applyFill="0" applyBorder="0" applyAlignment="0" applyProtection="0"/>
    <xf numFmtId="169" fontId="86" fillId="0" borderId="0" applyFont="0" applyFill="0" applyBorder="0" applyAlignment="0" applyProtection="0"/>
    <xf numFmtId="168" fontId="87" fillId="0" borderId="0" applyFont="0" applyFill="0" applyBorder="0" applyAlignment="0" applyProtection="0"/>
    <xf numFmtId="168" fontId="87" fillId="0" borderId="0" applyFont="0" applyFill="0" applyBorder="0" applyAlignment="0" applyProtection="0"/>
    <xf numFmtId="170" fontId="86" fillId="0" borderId="0" applyFont="0" applyFill="0" applyBorder="0" applyAlignment="0" applyProtection="0"/>
    <xf numFmtId="43" fontId="86" fillId="0" borderId="0" applyFont="0" applyFill="0" applyBorder="0" applyAlignment="0" applyProtection="0"/>
    <xf numFmtId="43" fontId="86" fillId="0" borderId="0" applyFont="0" applyFill="0" applyBorder="0" applyAlignment="0" applyProtection="0"/>
    <xf numFmtId="43" fontId="86" fillId="0" borderId="0" applyFont="0" applyFill="0" applyBorder="0" applyAlignment="0" applyProtection="0"/>
    <xf numFmtId="170" fontId="86" fillId="0" borderId="0" applyFont="0" applyFill="0" applyBorder="0" applyAlignment="0" applyProtection="0"/>
    <xf numFmtId="0" fontId="80" fillId="0" borderId="0" applyNumberFormat="0" applyFill="0" applyBorder="0" applyAlignment="0" applyProtection="0"/>
    <xf numFmtId="171" fontId="80" fillId="0" borderId="0" applyNumberFormat="0" applyFill="0" applyBorder="0" applyAlignment="0" applyProtection="0"/>
    <xf numFmtId="171" fontId="71" fillId="2" borderId="0" applyNumberFormat="0" applyBorder="0" applyAlignment="0" applyProtection="0"/>
    <xf numFmtId="171" fontId="68" fillId="0" borderId="71" applyNumberFormat="0" applyProtection="0">
      <alignment horizontal="left" indent="1" shrinkToFit="1"/>
    </xf>
    <xf numFmtId="0" fontId="68" fillId="0" borderId="71" applyNumberFormat="0" applyProtection="0">
      <alignment horizontal="left" indent="1" shrinkToFit="1"/>
    </xf>
    <xf numFmtId="171" fontId="68" fillId="0" borderId="1" applyNumberFormat="0" applyFill="0" applyAlignment="0" applyProtection="0"/>
    <xf numFmtId="0" fontId="68" fillId="0" borderId="1" applyNumberFormat="0" applyProtection="0">
      <alignment horizontal="left" indent="1" shrinkToFit="1"/>
    </xf>
    <xf numFmtId="171" fontId="88" fillId="65" borderId="70" applyNumberFormat="0" applyFill="0" applyAlignment="0" applyProtection="0"/>
    <xf numFmtId="0" fontId="88" fillId="65" borderId="70" applyNumberFormat="0" applyFill="0" applyAlignment="0" applyProtection="0"/>
    <xf numFmtId="0" fontId="88" fillId="65" borderId="70" applyNumberFormat="0" applyFill="0" applyAlignment="0" applyProtection="0"/>
    <xf numFmtId="171" fontId="88" fillId="65" borderId="70" applyNumberFormat="0" applyFill="0" applyAlignment="0" applyProtection="0"/>
    <xf numFmtId="171" fontId="89" fillId="66" borderId="70" applyAlignment="0" applyProtection="0"/>
    <xf numFmtId="0" fontId="89" fillId="66" borderId="70" applyAlignment="0" applyProtection="0"/>
    <xf numFmtId="0" fontId="89" fillId="66" borderId="70" applyProtection="0">
      <alignment shrinkToFit="1"/>
    </xf>
    <xf numFmtId="171" fontId="90" fillId="0" borderId="71" applyNumberFormat="0" applyAlignment="0" applyProtection="0"/>
    <xf numFmtId="0" fontId="90" fillId="0" borderId="71" applyNumberFormat="0" applyAlignment="0" applyProtection="0"/>
    <xf numFmtId="171" fontId="69" fillId="0" borderId="2" applyNumberFormat="0" applyFill="0" applyAlignment="0" applyProtection="0"/>
    <xf numFmtId="171" fontId="78" fillId="66" borderId="68" applyAlignment="0" applyProtection="0"/>
    <xf numFmtId="0" fontId="78" fillId="66" borderId="68" applyAlignment="0" applyProtection="0"/>
    <xf numFmtId="171" fontId="70" fillId="0" borderId="71" applyNumberFormat="0" applyAlignment="0" applyProtection="0"/>
    <xf numFmtId="0" fontId="70" fillId="0" borderId="71" applyNumberFormat="0" applyAlignment="0" applyProtection="0"/>
    <xf numFmtId="171" fontId="70" fillId="0" borderId="3" applyNumberFormat="0" applyFill="0" applyAlignment="0" applyProtection="0"/>
    <xf numFmtId="171" fontId="70" fillId="0" borderId="0" applyNumberFormat="0" applyFill="0" applyBorder="0" applyAlignment="0" applyProtection="0"/>
    <xf numFmtId="171" fontId="91" fillId="66" borderId="11" applyProtection="0">
      <alignment horizontal="center" vertical="center" wrapText="1"/>
    </xf>
    <xf numFmtId="0" fontId="91" fillId="66" borderId="11" applyProtection="0">
      <alignment horizontal="center" vertical="center" wrapText="1"/>
    </xf>
    <xf numFmtId="171" fontId="78" fillId="6" borderId="7" applyNumberFormat="0" applyAlignment="0" applyProtection="0"/>
    <xf numFmtId="171" fontId="74" fillId="4" borderId="4" applyNumberFormat="0" applyAlignment="0" applyProtection="0"/>
    <xf numFmtId="171" fontId="77" fillId="0" borderId="6" applyNumberFormat="0" applyFill="0" applyAlignment="0" applyProtection="0"/>
    <xf numFmtId="171" fontId="73" fillId="58" borderId="0" applyNumberFormat="0" applyBorder="0" applyAlignment="0" applyProtection="0"/>
    <xf numFmtId="0" fontId="55" fillId="0" borderId="0"/>
    <xf numFmtId="0" fontId="55" fillId="0" borderId="0"/>
    <xf numFmtId="0" fontId="55" fillId="0" borderId="0"/>
    <xf numFmtId="0" fontId="55" fillId="0" borderId="0"/>
    <xf numFmtId="0" fontId="55" fillId="0" borderId="0"/>
    <xf numFmtId="0" fontId="55" fillId="0" borderId="0"/>
    <xf numFmtId="171" fontId="55" fillId="0" borderId="0"/>
    <xf numFmtId="0" fontId="1" fillId="0" borderId="0"/>
    <xf numFmtId="0" fontId="86" fillId="0" borderId="0"/>
    <xf numFmtId="171" fontId="1" fillId="0" borderId="0"/>
    <xf numFmtId="171" fontId="86" fillId="0" borderId="0"/>
    <xf numFmtId="0" fontId="86" fillId="0" borderId="0"/>
    <xf numFmtId="171" fontId="86" fillId="0" borderId="0"/>
    <xf numFmtId="171" fontId="83" fillId="0" borderId="0"/>
    <xf numFmtId="171" fontId="86" fillId="0" borderId="0"/>
    <xf numFmtId="171" fontId="83" fillId="0" borderId="0"/>
    <xf numFmtId="171" fontId="86" fillId="0" borderId="0"/>
    <xf numFmtId="171" fontId="86" fillId="0" borderId="0"/>
    <xf numFmtId="171" fontId="83" fillId="0" borderId="0"/>
    <xf numFmtId="171" fontId="64" fillId="0" borderId="0"/>
    <xf numFmtId="171" fontId="1" fillId="0" borderId="0"/>
    <xf numFmtId="171" fontId="86" fillId="0" borderId="0"/>
    <xf numFmtId="171" fontId="55" fillId="0" borderId="0"/>
    <xf numFmtId="171" fontId="55" fillId="0" borderId="0"/>
    <xf numFmtId="171" fontId="85" fillId="0" borderId="0"/>
    <xf numFmtId="171" fontId="85" fillId="7" borderId="8" applyNumberFormat="0" applyFont="0" applyAlignment="0" applyProtection="0"/>
    <xf numFmtId="171" fontId="85" fillId="7" borderId="8" applyNumberFormat="0" applyFont="0" applyAlignment="0" applyProtection="0"/>
    <xf numFmtId="171" fontId="75" fillId="5" borderId="5" applyNumberFormat="0" applyAlignment="0" applyProtection="0"/>
    <xf numFmtId="9" fontId="86" fillId="0" borderId="0" applyFont="0" applyFill="0" applyBorder="0" applyAlignment="0" applyProtection="0"/>
    <xf numFmtId="9" fontId="86" fillId="0" borderId="0" applyFont="0" applyFill="0" applyBorder="0" applyAlignment="0" applyProtection="0"/>
    <xf numFmtId="9" fontId="11" fillId="0" borderId="0" applyFont="0" applyFill="0" applyBorder="0" applyAlignment="0" applyProtection="0"/>
    <xf numFmtId="9" fontId="86"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85" fillId="0" borderId="0" applyFont="0" applyFill="0" applyBorder="0" applyAlignment="0" applyProtection="0"/>
    <xf numFmtId="9" fontId="85" fillId="0" borderId="0" applyFont="0" applyFill="0" applyBorder="0" applyAlignment="0" applyProtection="0"/>
    <xf numFmtId="9" fontId="86" fillId="0" borderId="0" applyFont="0" applyFill="0" applyBorder="0" applyAlignment="0" applyProtection="0"/>
    <xf numFmtId="171" fontId="92" fillId="59" borderId="31">
      <alignment horizontal="center" vertical="center"/>
    </xf>
    <xf numFmtId="171" fontId="92" fillId="59" borderId="31">
      <alignment horizontal="center" vertical="center"/>
    </xf>
    <xf numFmtId="171" fontId="92" fillId="59" borderId="31">
      <alignment horizontal="center" vertical="center"/>
    </xf>
    <xf numFmtId="0" fontId="92" fillId="59" borderId="31">
      <alignment horizontal="center" vertical="center"/>
    </xf>
    <xf numFmtId="0" fontId="92" fillId="59" borderId="31">
      <alignment horizontal="center" vertical="center"/>
    </xf>
    <xf numFmtId="171" fontId="92" fillId="59" borderId="31">
      <alignment horizontal="center" vertical="center"/>
    </xf>
    <xf numFmtId="171" fontId="92" fillId="59" borderId="31">
      <alignment horizontal="center" vertical="center"/>
    </xf>
    <xf numFmtId="0" fontId="92" fillId="59" borderId="31">
      <alignment horizontal="center" vertical="center"/>
    </xf>
    <xf numFmtId="0" fontId="92" fillId="59" borderId="31">
      <alignment horizontal="center" vertical="center"/>
    </xf>
    <xf numFmtId="0" fontId="92" fillId="59" borderId="31">
      <alignment horizontal="center" vertical="center"/>
    </xf>
    <xf numFmtId="0" fontId="92" fillId="59" borderId="31">
      <alignment horizontal="center" vertical="center"/>
    </xf>
    <xf numFmtId="0" fontId="92" fillId="59" borderId="31">
      <alignment horizontal="center" vertical="center"/>
    </xf>
    <xf numFmtId="0" fontId="92" fillId="59" borderId="31">
      <alignment horizontal="center" vertical="center"/>
    </xf>
    <xf numFmtId="0" fontId="92" fillId="59" borderId="31">
      <alignment horizontal="center" vertical="center"/>
    </xf>
    <xf numFmtId="0" fontId="92" fillId="59" borderId="31">
      <alignment horizontal="center" vertical="center"/>
    </xf>
    <xf numFmtId="0" fontId="92" fillId="59" borderId="31">
      <alignment horizontal="center" vertical="center"/>
    </xf>
    <xf numFmtId="0" fontId="92" fillId="59" borderId="31">
      <alignment horizontal="center" vertical="center"/>
    </xf>
    <xf numFmtId="171" fontId="92" fillId="59" borderId="31">
      <alignment horizontal="center" vertical="center"/>
    </xf>
    <xf numFmtId="171" fontId="92" fillId="59" borderId="31">
      <alignment horizontal="center" vertical="center"/>
    </xf>
    <xf numFmtId="171" fontId="92" fillId="59" borderId="31">
      <alignment horizontal="center" vertical="center"/>
    </xf>
    <xf numFmtId="171" fontId="92" fillId="59" borderId="31">
      <alignment horizontal="center" vertical="center"/>
    </xf>
    <xf numFmtId="171" fontId="92" fillId="59" borderId="31">
      <alignment horizontal="center" vertical="center"/>
    </xf>
    <xf numFmtId="0" fontId="92" fillId="59" borderId="31">
      <alignment horizontal="center" vertical="center"/>
    </xf>
    <xf numFmtId="0" fontId="92" fillId="59" borderId="31">
      <alignment horizontal="center" vertical="center"/>
    </xf>
    <xf numFmtId="171" fontId="67" fillId="0" borderId="1" applyNumberFormat="0" applyFill="0" applyAlignment="0" applyProtection="0"/>
    <xf numFmtId="0" fontId="67" fillId="0" borderId="1" applyNumberFormat="0" applyFill="0" applyAlignment="0" applyProtection="0"/>
    <xf numFmtId="171" fontId="67" fillId="0" borderId="0" applyNumberFormat="0" applyFill="0" applyBorder="0" applyAlignment="0" applyProtection="0"/>
    <xf numFmtId="171" fontId="81" fillId="0" borderId="63" applyNumberFormat="0" applyFill="0" applyAlignment="0" applyProtection="0"/>
    <xf numFmtId="171" fontId="79" fillId="0" borderId="0" applyNumberFormat="0" applyFill="0" applyBorder="0" applyAlignment="0" applyProtection="0"/>
    <xf numFmtId="0" fontId="92" fillId="59" borderId="31">
      <alignment horizontal="center" vertical="center"/>
    </xf>
    <xf numFmtId="9" fontId="55" fillId="0" borderId="0" applyFont="0" applyFill="0" applyBorder="0" applyAlignment="0" applyProtection="0"/>
    <xf numFmtId="0" fontId="86" fillId="0" borderId="0"/>
    <xf numFmtId="0" fontId="88" fillId="67" borderId="70" applyNumberFormat="0" applyFill="0" applyAlignment="0" applyProtection="0"/>
    <xf numFmtId="0" fontId="83" fillId="0" borderId="0"/>
    <xf numFmtId="9" fontId="84" fillId="0" borderId="0" applyFont="0" applyFill="0" applyBorder="0" applyAlignment="0" applyProtection="0"/>
    <xf numFmtId="0" fontId="83" fillId="0" borderId="0"/>
    <xf numFmtId="0" fontId="83" fillId="0" borderId="0"/>
    <xf numFmtId="0" fontId="83" fillId="0" borderId="0"/>
    <xf numFmtId="9" fontId="84" fillId="0" borderId="0" applyFont="0" applyFill="0" applyBorder="0" applyAlignment="0" applyProtection="0"/>
    <xf numFmtId="171" fontId="83" fillId="0" borderId="0"/>
    <xf numFmtId="171" fontId="83" fillId="0" borderId="0"/>
    <xf numFmtId="171" fontId="83" fillId="0" borderId="0"/>
    <xf numFmtId="0" fontId="13" fillId="15" borderId="0" applyNumberFormat="0" applyBorder="0" applyAlignment="0" applyProtection="0"/>
    <xf numFmtId="171" fontId="55" fillId="8" borderId="0" applyNumberFormat="0" applyBorder="0" applyAlignment="0" applyProtection="0"/>
    <xf numFmtId="171" fontId="80" fillId="0" borderId="0" applyNumberFormat="0" applyFill="0" applyBorder="0" applyAlignment="0" applyProtection="0"/>
    <xf numFmtId="0" fontId="68" fillId="0" borderId="71" applyNumberFormat="0" applyProtection="0">
      <alignment horizontal="left" indent="1" shrinkToFit="1"/>
    </xf>
    <xf numFmtId="171" fontId="89" fillId="66" borderId="70" applyAlignment="0" applyProtection="0"/>
    <xf numFmtId="171" fontId="70" fillId="0" borderId="71" applyNumberFormat="0" applyAlignment="0" applyProtection="0"/>
    <xf numFmtId="171" fontId="55" fillId="30" borderId="0"/>
    <xf numFmtId="171" fontId="85" fillId="7" borderId="8" applyNumberFormat="0" applyFont="0" applyAlignment="0" applyProtection="0"/>
    <xf numFmtId="0" fontId="67" fillId="0" borderId="1" applyNumberFormat="0" applyFill="0" applyAlignment="0" applyProtection="0"/>
    <xf numFmtId="0" fontId="16"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6"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6" fillId="22"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6" fillId="25" borderId="0" applyNumberFormat="0" applyBorder="0" applyAlignment="0" applyProtection="0"/>
    <xf numFmtId="0" fontId="13" fillId="8" borderId="0" applyNumberFormat="0" applyBorder="0" applyAlignment="0" applyProtection="0"/>
    <xf numFmtId="0" fontId="33" fillId="0" borderId="0" applyNumberFormat="0" applyFill="0" applyBorder="0" applyAlignment="0" applyProtection="0"/>
    <xf numFmtId="0" fontId="1" fillId="7" borderId="8" applyNumberFormat="0" applyFont="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171" fontId="55" fillId="8" borderId="0" applyNumberFormat="0" applyBorder="0" applyAlignment="0" applyProtection="0"/>
    <xf numFmtId="171" fontId="55" fillId="11" borderId="0" applyNumberFormat="0" applyBorder="0" applyAlignment="0" applyProtection="0"/>
    <xf numFmtId="171" fontId="55" fillId="14" borderId="0" applyNumberFormat="0" applyBorder="0" applyAlignment="0" applyProtection="0"/>
    <xf numFmtId="171" fontId="55" fillId="17" borderId="0" applyNumberFormat="0" applyBorder="0" applyAlignment="0" applyProtection="0"/>
    <xf numFmtId="171" fontId="55" fillId="20" borderId="0" applyNumberFormat="0" applyBorder="0" applyAlignment="0" applyProtection="0"/>
    <xf numFmtId="171" fontId="55" fillId="23" borderId="0" applyNumberFormat="0" applyBorder="0" applyAlignment="0" applyProtection="0"/>
    <xf numFmtId="171" fontId="55" fillId="9" borderId="0" applyNumberFormat="0" applyBorder="0" applyAlignment="0" applyProtection="0"/>
    <xf numFmtId="171" fontId="55" fillId="12" borderId="0" applyNumberFormat="0" applyBorder="0" applyAlignment="0" applyProtection="0"/>
    <xf numFmtId="171" fontId="55" fillId="15" borderId="0" applyNumberFormat="0" applyBorder="0" applyAlignment="0" applyProtection="0"/>
    <xf numFmtId="171" fontId="55" fillId="18" borderId="0" applyNumberFormat="0" applyBorder="0" applyAlignment="0" applyProtection="0"/>
    <xf numFmtId="171" fontId="55" fillId="21" borderId="0" applyNumberFormat="0" applyBorder="0" applyAlignment="0" applyProtection="0"/>
    <xf numFmtId="171" fontId="55" fillId="24" borderId="0" applyNumberFormat="0" applyBorder="0" applyAlignment="0" applyProtection="0"/>
    <xf numFmtId="171" fontId="82" fillId="10" borderId="0" applyNumberFormat="0" applyBorder="0" applyAlignment="0" applyProtection="0"/>
    <xf numFmtId="171" fontId="82" fillId="13" borderId="0" applyNumberFormat="0" applyBorder="0" applyAlignment="0" applyProtection="0"/>
    <xf numFmtId="171" fontId="82" fillId="16" borderId="0" applyNumberFormat="0" applyBorder="0" applyAlignment="0" applyProtection="0"/>
    <xf numFmtId="171" fontId="82" fillId="19" borderId="0" applyNumberFormat="0" applyBorder="0" applyAlignment="0" applyProtection="0"/>
    <xf numFmtId="171" fontId="82" fillId="22" borderId="0" applyNumberFormat="0" applyBorder="0" applyAlignment="0" applyProtection="0"/>
    <xf numFmtId="171" fontId="82" fillId="25" borderId="0" applyNumberFormat="0" applyBorder="0" applyAlignment="0" applyProtection="0"/>
    <xf numFmtId="171" fontId="82" fillId="59" borderId="0" applyNumberFormat="0" applyBorder="0" applyAlignment="0" applyProtection="0"/>
    <xf numFmtId="171" fontId="82" fillId="60" borderId="0" applyNumberFormat="0" applyBorder="0" applyAlignment="0" applyProtection="0"/>
    <xf numFmtId="171" fontId="82" fillId="61" borderId="0" applyNumberFormat="0" applyBorder="0" applyAlignment="0" applyProtection="0"/>
    <xf numFmtId="171" fontId="82" fillId="62" borderId="0" applyNumberFormat="0" applyBorder="0" applyAlignment="0" applyProtection="0"/>
    <xf numFmtId="171" fontId="82" fillId="63" borderId="0" applyNumberFormat="0" applyBorder="0" applyAlignment="0" applyProtection="0"/>
    <xf numFmtId="171" fontId="82" fillId="64" borderId="0" applyNumberFormat="0" applyBorder="0" applyAlignment="0" applyProtection="0"/>
    <xf numFmtId="171" fontId="72" fillId="3" borderId="0" applyNumberFormat="0" applyBorder="0" applyAlignment="0" applyProtection="0"/>
    <xf numFmtId="171" fontId="76" fillId="5" borderId="4" applyNumberFormat="0" applyAlignment="0" applyProtection="0"/>
    <xf numFmtId="171" fontId="78" fillId="6" borderId="7" applyNumberFormat="0" applyAlignment="0" applyProtection="0"/>
    <xf numFmtId="168" fontId="55" fillId="0" borderId="0" applyFont="0" applyFill="0" applyBorder="0" applyAlignment="0" applyProtection="0"/>
    <xf numFmtId="0" fontId="80" fillId="0" borderId="0" applyNumberFormat="0" applyFill="0" applyBorder="0" applyAlignment="0" applyProtection="0"/>
    <xf numFmtId="171" fontId="71" fillId="2" borderId="0" applyNumberFormat="0" applyBorder="0" applyAlignment="0" applyProtection="0"/>
    <xf numFmtId="171" fontId="68" fillId="0" borderId="71" applyNumberFormat="0" applyProtection="0">
      <alignment horizontal="left" indent="1" shrinkToFit="1"/>
    </xf>
    <xf numFmtId="171" fontId="88" fillId="65" borderId="70" applyNumberFormat="0" applyFill="0" applyAlignment="0" applyProtection="0"/>
    <xf numFmtId="171" fontId="78" fillId="66" borderId="68" applyAlignment="0" applyProtection="0"/>
    <xf numFmtId="171" fontId="70" fillId="0" borderId="0" applyNumberFormat="0" applyFill="0" applyBorder="0" applyAlignment="0" applyProtection="0"/>
    <xf numFmtId="0" fontId="63" fillId="0" borderId="0" applyNumberFormat="0" applyFill="0" applyBorder="0" applyAlignment="0" applyProtection="0"/>
    <xf numFmtId="171" fontId="74" fillId="4" borderId="4" applyNumberFormat="0" applyAlignment="0" applyProtection="0"/>
    <xf numFmtId="171" fontId="77" fillId="0" borderId="6" applyNumberFormat="0" applyFill="0" applyAlignment="0" applyProtection="0"/>
    <xf numFmtId="171" fontId="73" fillId="58" borderId="0" applyNumberFormat="0" applyBorder="0" applyAlignment="0" applyProtection="0"/>
    <xf numFmtId="171" fontId="86" fillId="0" borderId="0"/>
    <xf numFmtId="0" fontId="86" fillId="0" borderId="0"/>
    <xf numFmtId="171" fontId="1" fillId="0" borderId="0"/>
    <xf numFmtId="0" fontId="55" fillId="0" borderId="0"/>
    <xf numFmtId="171" fontId="83" fillId="0" borderId="0"/>
    <xf numFmtId="171" fontId="86" fillId="0" borderId="0"/>
    <xf numFmtId="171" fontId="86" fillId="0" borderId="0"/>
    <xf numFmtId="171" fontId="86" fillId="0" borderId="0"/>
    <xf numFmtId="171" fontId="83" fillId="0" borderId="0"/>
    <xf numFmtId="171" fontId="64" fillId="0" borderId="0"/>
    <xf numFmtId="171" fontId="1" fillId="0" borderId="0"/>
    <xf numFmtId="171" fontId="85" fillId="7" borderId="8" applyNumberFormat="0" applyFont="0" applyAlignment="0" applyProtection="0"/>
    <xf numFmtId="171" fontId="75" fillId="5" borderId="5" applyNumberFormat="0" applyAlignment="0" applyProtection="0"/>
    <xf numFmtId="9" fontId="55" fillId="0" borderId="0" applyFont="0" applyFill="0" applyBorder="0" applyAlignment="0" applyProtection="0"/>
    <xf numFmtId="171" fontId="67" fillId="0" borderId="1" applyNumberFormat="0" applyFill="0" applyAlignment="0" applyProtection="0"/>
    <xf numFmtId="171" fontId="81" fillId="0" borderId="63" applyNumberFormat="0" applyFill="0" applyAlignment="0" applyProtection="0"/>
    <xf numFmtId="171" fontId="79"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15" borderId="0" applyNumberFormat="0" applyBorder="0" applyAlignment="0" applyProtection="0"/>
    <xf numFmtId="0" fontId="16"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6"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6" fillId="22"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6" fillId="25" borderId="0" applyNumberFormat="0" applyBorder="0" applyAlignment="0" applyProtection="0"/>
    <xf numFmtId="0" fontId="13" fillId="8" borderId="0" applyNumberFormat="0" applyBorder="0" applyAlignment="0" applyProtection="0"/>
    <xf numFmtId="0" fontId="33" fillId="0" borderId="0" applyNumberFormat="0" applyFill="0" applyBorder="0" applyAlignment="0" applyProtection="0"/>
    <xf numFmtId="0" fontId="1" fillId="7" borderId="8" applyNumberFormat="0" applyFont="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 fillId="7" borderId="8" applyNumberFormat="0" applyFont="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43" fillId="0" borderId="3" applyNumberFormat="0" applyFill="0" applyAlignment="0" applyProtection="0"/>
    <xf numFmtId="0" fontId="41" fillId="0" borderId="2" applyNumberFormat="0" applyFill="0" applyAlignment="0" applyProtection="0"/>
    <xf numFmtId="0" fontId="39" fillId="0" borderId="1" applyNumberFormat="0" applyFill="0" applyAlignment="0" applyProtection="0"/>
    <xf numFmtId="0" fontId="2" fillId="0" borderId="0" applyNumberFormat="0" applyFill="0" applyBorder="0" applyAlignment="0" applyProtection="0"/>
    <xf numFmtId="0" fontId="33" fillId="0" borderId="0" applyNumberFormat="0" applyFill="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0" fontId="16" fillId="25" borderId="0" applyNumberFormat="0" applyBorder="0" applyAlignment="0" applyProtection="0"/>
    <xf numFmtId="0" fontId="13" fillId="24" borderId="0" applyNumberFormat="0" applyBorder="0" applyAlignment="0" applyProtection="0"/>
    <xf numFmtId="0" fontId="13" fillId="23" borderId="0" applyNumberFormat="0" applyBorder="0" applyAlignment="0" applyProtection="0"/>
    <xf numFmtId="0" fontId="16" fillId="22" borderId="0" applyNumberFormat="0" applyBorder="0" applyAlignment="0" applyProtection="0"/>
    <xf numFmtId="0" fontId="13" fillId="21" borderId="0" applyNumberFormat="0" applyBorder="0" applyAlignment="0" applyProtection="0"/>
    <xf numFmtId="0" fontId="13" fillId="20" borderId="0" applyNumberFormat="0" applyBorder="0" applyAlignment="0" applyProtection="0"/>
    <xf numFmtId="0" fontId="16" fillId="19"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6"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6" fillId="13"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6" fillId="10" borderId="0" applyNumberFormat="0" applyBorder="0" applyAlignment="0" applyProtection="0"/>
    <xf numFmtId="0" fontId="13" fillId="9" borderId="0" applyNumberFormat="0" applyBorder="0" applyAlignment="0" applyProtection="0"/>
    <xf numFmtId="0" fontId="27" fillId="6" borderId="7" applyNumberFormat="0" applyAlignment="0" applyProtection="0"/>
    <xf numFmtId="0" fontId="22" fillId="5" borderId="4" applyNumberFormat="0" applyAlignment="0" applyProtection="0"/>
    <xf numFmtId="0" fontId="47" fillId="4" borderId="4" applyNumberFormat="0" applyAlignment="0" applyProtection="0"/>
    <xf numFmtId="0" fontId="36" fillId="2" borderId="0" applyNumberFormat="0" applyBorder="0" applyAlignment="0" applyProtection="0"/>
    <xf numFmtId="0" fontId="61" fillId="0" borderId="0" applyNumberFormat="0" applyFill="0" applyBorder="0" applyAlignment="0" applyProtection="0"/>
    <xf numFmtId="0" fontId="51" fillId="0" borderId="6" applyNumberFormat="0" applyFill="0" applyAlignment="0" applyProtection="0"/>
    <xf numFmtId="0" fontId="57" fillId="5" borderId="5" applyNumberFormat="0" applyAlignment="0" applyProtection="0"/>
    <xf numFmtId="0" fontId="18" fillId="3" borderId="0" applyNumberFormat="0" applyBorder="0" applyAlignment="0" applyProtection="0"/>
    <xf numFmtId="0" fontId="43" fillId="0" borderId="0" applyNumberFormat="0" applyFill="0" applyBorder="0" applyAlignment="0" applyProtection="0"/>
    <xf numFmtId="9" fontId="1" fillId="0" borderId="0" applyFont="0" applyFill="0" applyBorder="0" applyAlignment="0" applyProtection="0"/>
    <xf numFmtId="0" fontId="94" fillId="58" borderId="0" applyNumberFormat="0" applyBorder="0" applyAlignment="0" applyProtection="0"/>
  </cellStyleXfs>
  <cellXfs count="410">
    <xf numFmtId="0" fontId="0" fillId="0" borderId="0" xfId="0"/>
    <xf numFmtId="0" fontId="65" fillId="31" borderId="16" xfId="0" applyFont="1" applyFill="1" applyBorder="1" applyAlignment="1" applyProtection="1">
      <alignment horizontal="center" vertical="center"/>
      <protection hidden="1"/>
    </xf>
    <xf numFmtId="0" fontId="65" fillId="57" borderId="41" xfId="0" applyFont="1" applyFill="1" applyBorder="1" applyAlignment="1" applyProtection="1">
      <alignment horizontal="center"/>
      <protection hidden="1"/>
    </xf>
    <xf numFmtId="0" fontId="65" fillId="57" borderId="40" xfId="0" applyFont="1" applyFill="1" applyBorder="1" applyAlignment="1" applyProtection="1">
      <alignment horizontal="center"/>
      <protection hidden="1"/>
    </xf>
    <xf numFmtId="0" fontId="8" fillId="27" borderId="22" xfId="1" applyFont="1" applyFill="1" applyBorder="1" applyAlignment="1" applyProtection="1">
      <alignment horizontal="center" vertical="center" wrapText="1"/>
      <protection hidden="1"/>
    </xf>
    <xf numFmtId="0" fontId="8" fillId="27" borderId="24" xfId="1" applyFont="1" applyFill="1" applyBorder="1" applyAlignment="1" applyProtection="1">
      <alignment horizontal="center" vertical="center" wrapText="1"/>
      <protection hidden="1"/>
    </xf>
    <xf numFmtId="167" fontId="8" fillId="27" borderId="49" xfId="1" applyNumberFormat="1" applyFont="1" applyFill="1" applyBorder="1" applyAlignment="1" applyProtection="1">
      <alignment horizontal="center" vertical="center"/>
      <protection hidden="1"/>
    </xf>
    <xf numFmtId="167" fontId="8" fillId="27" borderId="50" xfId="1" applyNumberFormat="1" applyFont="1" applyFill="1" applyBorder="1" applyAlignment="1" applyProtection="1">
      <alignment horizontal="center" vertical="center"/>
      <protection hidden="1"/>
    </xf>
    <xf numFmtId="3" fontId="65" fillId="28" borderId="20" xfId="0" applyNumberFormat="1" applyFont="1" applyFill="1" applyBorder="1" applyAlignment="1" applyProtection="1">
      <alignment horizontal="right" vertical="center"/>
      <protection locked="0"/>
    </xf>
    <xf numFmtId="4" fontId="65" fillId="28" borderId="31" xfId="0" applyNumberFormat="1" applyFont="1" applyFill="1" applyBorder="1" applyAlignment="1" applyProtection="1">
      <alignment horizontal="right" vertical="center"/>
      <protection locked="0"/>
    </xf>
    <xf numFmtId="3" fontId="65" fillId="28" borderId="31" xfId="0" applyNumberFormat="1" applyFont="1" applyFill="1" applyBorder="1" applyAlignment="1" applyProtection="1">
      <alignment horizontal="right" vertical="center"/>
      <protection locked="0"/>
    </xf>
    <xf numFmtId="3" fontId="65" fillId="28" borderId="49" xfId="0" applyNumberFormat="1" applyFont="1" applyFill="1" applyBorder="1" applyAlignment="1" applyProtection="1">
      <alignment horizontal="right" vertical="center"/>
      <protection locked="0"/>
    </xf>
    <xf numFmtId="3" fontId="65" fillId="28" borderId="50" xfId="0" applyNumberFormat="1" applyFont="1" applyFill="1" applyBorder="1" applyAlignment="1" applyProtection="1">
      <alignment horizontal="right" vertical="center"/>
      <protection locked="0"/>
    </xf>
    <xf numFmtId="3" fontId="65" fillId="28" borderId="15" xfId="0" applyNumberFormat="1" applyFont="1" applyFill="1" applyBorder="1" applyAlignment="1" applyProtection="1">
      <alignment horizontal="right" vertical="center"/>
      <protection locked="0"/>
    </xf>
    <xf numFmtId="1" fontId="65" fillId="27" borderId="16" xfId="0" applyNumberFormat="1" applyFont="1" applyFill="1" applyBorder="1" applyAlignment="1" applyProtection="1">
      <alignment horizontal="center"/>
      <protection hidden="1"/>
    </xf>
    <xf numFmtId="1" fontId="65" fillId="27" borderId="21" xfId="0" applyNumberFormat="1" applyFont="1" applyFill="1" applyBorder="1" applyAlignment="1" applyProtection="1">
      <alignment horizontal="center"/>
      <protection hidden="1"/>
    </xf>
    <xf numFmtId="49" fontId="65" fillId="28" borderId="31" xfId="0" applyNumberFormat="1" applyFont="1" applyFill="1" applyBorder="1" applyAlignment="1" applyProtection="1">
      <alignment horizontal="left" vertical="center" wrapText="1"/>
      <protection locked="0"/>
    </xf>
    <xf numFmtId="49" fontId="65" fillId="28" borderId="31" xfId="0" quotePrefix="1" applyNumberFormat="1" applyFont="1" applyFill="1" applyBorder="1" applyAlignment="1" applyProtection="1">
      <alignment horizontal="left" vertical="center" wrapText="1"/>
      <protection locked="0"/>
    </xf>
    <xf numFmtId="49" fontId="65" fillId="28" borderId="23" xfId="0" applyNumberFormat="1" applyFont="1" applyFill="1" applyBorder="1" applyAlignment="1" applyProtection="1">
      <alignment horizontal="left" vertical="center" wrapText="1"/>
      <protection locked="0"/>
    </xf>
    <xf numFmtId="49" fontId="65" fillId="28" borderId="49" xfId="0" applyNumberFormat="1" applyFont="1" applyFill="1" applyBorder="1" applyAlignment="1" applyProtection="1">
      <alignment horizontal="left" vertical="center" wrapText="1"/>
      <protection locked="0"/>
    </xf>
    <xf numFmtId="0" fontId="65" fillId="31" borderId="31" xfId="0" applyFont="1" applyFill="1" applyBorder="1" applyAlignment="1" applyProtection="1">
      <alignment horizontal="center" vertical="center"/>
      <protection hidden="1"/>
    </xf>
    <xf numFmtId="0" fontId="65" fillId="31" borderId="14" xfId="0" applyFont="1" applyFill="1" applyBorder="1" applyAlignment="1" applyProtection="1">
      <alignment horizontal="center" vertical="center"/>
      <protection hidden="1"/>
    </xf>
    <xf numFmtId="0" fontId="65" fillId="31" borderId="23" xfId="0" applyFont="1" applyFill="1" applyBorder="1" applyAlignment="1" applyProtection="1">
      <alignment horizontal="center" vertical="center"/>
      <protection hidden="1"/>
    </xf>
    <xf numFmtId="49" fontId="65" fillId="28" borderId="22" xfId="0" applyNumberFormat="1" applyFont="1" applyFill="1" applyBorder="1" applyAlignment="1" applyProtection="1">
      <alignment horizontal="left" vertical="center" wrapText="1"/>
      <protection locked="0"/>
    </xf>
    <xf numFmtId="0" fontId="8" fillId="27" borderId="64" xfId="0" applyFont="1" applyFill="1" applyBorder="1" applyAlignment="1" applyProtection="1">
      <alignment horizontal="center" vertical="center"/>
      <protection hidden="1"/>
    </xf>
    <xf numFmtId="0" fontId="8" fillId="27" borderId="65" xfId="0" applyFont="1" applyFill="1" applyBorder="1" applyAlignment="1" applyProtection="1">
      <alignment horizontal="center" vertical="center"/>
      <protection hidden="1"/>
    </xf>
    <xf numFmtId="49" fontId="65" fillId="28" borderId="50" xfId="0" applyNumberFormat="1" applyFont="1" applyFill="1" applyBorder="1" applyAlignment="1" applyProtection="1">
      <alignment horizontal="left" vertical="top" wrapText="1"/>
      <protection locked="0"/>
    </xf>
    <xf numFmtId="49" fontId="65" fillId="28" borderId="24" xfId="0" applyNumberFormat="1" applyFont="1" applyFill="1" applyBorder="1" applyAlignment="1" applyProtection="1">
      <alignment horizontal="left" vertical="top" wrapText="1"/>
      <protection locked="0"/>
    </xf>
    <xf numFmtId="3" fontId="65" fillId="28" borderId="61" xfId="0" applyNumberFormat="1" applyFont="1" applyFill="1" applyBorder="1" applyAlignment="1" applyProtection="1">
      <alignment horizontal="right" vertical="center" wrapText="1"/>
      <protection locked="0"/>
    </xf>
    <xf numFmtId="3" fontId="65" fillId="28" borderId="35" xfId="0" applyNumberFormat="1" applyFont="1" applyFill="1" applyBorder="1" applyAlignment="1" applyProtection="1">
      <alignment horizontal="right" vertical="center" wrapText="1"/>
      <protection locked="0"/>
    </xf>
    <xf numFmtId="3" fontId="65" fillId="28" borderId="13" xfId="0" applyNumberFormat="1" applyFont="1" applyFill="1" applyBorder="1" applyAlignment="1" applyProtection="1">
      <alignment horizontal="right" vertical="center"/>
      <protection locked="0"/>
    </xf>
    <xf numFmtId="3" fontId="65" fillId="28" borderId="14" xfId="0" applyNumberFormat="1" applyFont="1" applyFill="1" applyBorder="1" applyAlignment="1" applyProtection="1">
      <alignment horizontal="right" vertical="center"/>
      <protection locked="0"/>
    </xf>
    <xf numFmtId="1" fontId="65" fillId="27" borderId="15" xfId="0" applyNumberFormat="1" applyFont="1" applyFill="1" applyBorder="1" applyAlignment="1" applyProtection="1">
      <alignment horizontal="center"/>
      <protection hidden="1"/>
    </xf>
    <xf numFmtId="1" fontId="65" fillId="27" borderId="64" xfId="0" applyNumberFormat="1" applyFont="1" applyFill="1" applyBorder="1" applyAlignment="1" applyProtection="1">
      <alignment horizontal="center"/>
      <protection hidden="1"/>
    </xf>
    <xf numFmtId="166" fontId="65" fillId="27" borderId="64" xfId="0" applyNumberFormat="1" applyFont="1" applyFill="1" applyBorder="1" applyAlignment="1" applyProtection="1">
      <alignment horizontal="center"/>
      <protection hidden="1"/>
    </xf>
    <xf numFmtId="1" fontId="65" fillId="27" borderId="72" xfId="0" applyNumberFormat="1" applyFont="1" applyFill="1" applyBorder="1" applyAlignment="1" applyProtection="1">
      <alignment horizontal="center"/>
      <protection hidden="1"/>
    </xf>
    <xf numFmtId="1" fontId="65" fillId="27" borderId="65" xfId="0" applyNumberFormat="1" applyFont="1" applyFill="1" applyBorder="1" applyAlignment="1" applyProtection="1">
      <alignment horizontal="center"/>
      <protection hidden="1"/>
    </xf>
    <xf numFmtId="1" fontId="65" fillId="27" borderId="13" xfId="0" applyNumberFormat="1" applyFont="1" applyFill="1" applyBorder="1" applyAlignment="1" applyProtection="1">
      <alignment horizontal="center"/>
      <protection hidden="1"/>
    </xf>
    <xf numFmtId="1" fontId="65" fillId="27" borderId="50" xfId="0" applyNumberFormat="1" applyFont="1" applyFill="1" applyBorder="1" applyAlignment="1" applyProtection="1">
      <alignment horizontal="center"/>
      <protection hidden="1"/>
    </xf>
    <xf numFmtId="0" fontId="65" fillId="57" borderId="42" xfId="0" applyFont="1" applyFill="1" applyBorder="1" applyAlignment="1" applyProtection="1">
      <alignment horizontal="center"/>
      <protection hidden="1"/>
    </xf>
    <xf numFmtId="0" fontId="65" fillId="31" borderId="13" xfId="0" applyFont="1" applyFill="1" applyBorder="1" applyAlignment="1" applyProtection="1">
      <alignment horizontal="center" vertical="center"/>
      <protection hidden="1"/>
    </xf>
    <xf numFmtId="0" fontId="65" fillId="31" borderId="60" xfId="0" applyFont="1" applyFill="1" applyBorder="1" applyAlignment="1" applyProtection="1">
      <alignment horizontal="center" vertical="center"/>
      <protection hidden="1"/>
    </xf>
    <xf numFmtId="0" fontId="65" fillId="27" borderId="13" xfId="0" applyFont="1" applyFill="1" applyBorder="1" applyAlignment="1" applyProtection="1">
      <alignment horizontal="left"/>
      <protection hidden="1"/>
    </xf>
    <xf numFmtId="0" fontId="65" fillId="27" borderId="49" xfId="0" applyFont="1" applyFill="1" applyBorder="1" applyAlignment="1" applyProtection="1">
      <alignment horizontal="left"/>
      <protection hidden="1"/>
    </xf>
    <xf numFmtId="0" fontId="65" fillId="27" borderId="22" xfId="0" applyFont="1" applyFill="1" applyBorder="1" applyAlignment="1" applyProtection="1">
      <alignment horizontal="left"/>
      <protection hidden="1"/>
    </xf>
    <xf numFmtId="0" fontId="65" fillId="28" borderId="15" xfId="0" applyFont="1" applyFill="1" applyBorder="1" applyAlignment="1" applyProtection="1">
      <alignment vertical="center" wrapText="1"/>
      <protection locked="0"/>
    </xf>
    <xf numFmtId="0" fontId="65" fillId="28" borderId="36" xfId="0" applyFont="1" applyFill="1" applyBorder="1" applyAlignment="1" applyProtection="1">
      <alignment vertical="center" wrapText="1"/>
      <protection locked="0"/>
    </xf>
    <xf numFmtId="4" fontId="65" fillId="28" borderId="13" xfId="0" applyNumberFormat="1" applyFont="1" applyFill="1" applyBorder="1" applyAlignment="1" applyProtection="1">
      <alignment horizontal="right" vertical="center"/>
      <protection locked="0"/>
    </xf>
    <xf numFmtId="4" fontId="65" fillId="28" borderId="14" xfId="0" applyNumberFormat="1" applyFont="1" applyFill="1" applyBorder="1" applyAlignment="1" applyProtection="1">
      <alignment horizontal="right" vertical="center"/>
      <protection locked="0"/>
    </xf>
    <xf numFmtId="174" fontId="65" fillId="27" borderId="15" xfId="4240" applyNumberFormat="1" applyFont="1" applyFill="1" applyBorder="1" applyAlignment="1" applyProtection="1">
      <alignment horizontal="right" vertical="center"/>
      <protection hidden="1"/>
    </xf>
    <xf numFmtId="0" fontId="65" fillId="57" borderId="13" xfId="0" applyFont="1" applyFill="1" applyBorder="1" applyAlignment="1" applyProtection="1">
      <alignment horizontal="center" vertical="center"/>
      <protection hidden="1"/>
    </xf>
    <xf numFmtId="4" fontId="65" fillId="28" borderId="49" xfId="0" applyNumberFormat="1" applyFont="1" applyFill="1" applyBorder="1" applyAlignment="1" applyProtection="1">
      <alignment horizontal="right" vertical="center"/>
      <protection locked="0"/>
    </xf>
    <xf numFmtId="0" fontId="65" fillId="57" borderId="49" xfId="0" applyFont="1" applyFill="1" applyBorder="1" applyAlignment="1" applyProtection="1">
      <alignment horizontal="center" vertical="center"/>
      <protection hidden="1"/>
    </xf>
    <xf numFmtId="0" fontId="65" fillId="57" borderId="22" xfId="0" applyFont="1" applyFill="1" applyBorder="1" applyAlignment="1" applyProtection="1">
      <alignment horizontal="center" vertical="center"/>
      <protection hidden="1"/>
    </xf>
    <xf numFmtId="49" fontId="65" fillId="28" borderId="16" xfId="0" applyNumberFormat="1" applyFont="1" applyFill="1" applyBorder="1" applyAlignment="1" applyProtection="1">
      <alignment horizontal="left" vertical="center" wrapText="1"/>
      <protection locked="0"/>
    </xf>
    <xf numFmtId="49" fontId="65" fillId="28" borderId="20" xfId="0" applyNumberFormat="1" applyFont="1" applyFill="1" applyBorder="1" applyAlignment="1" applyProtection="1">
      <alignment horizontal="left" vertical="center" wrapText="1"/>
      <protection locked="0"/>
    </xf>
    <xf numFmtId="49" fontId="65" fillId="28" borderId="20" xfId="0" quotePrefix="1" applyNumberFormat="1" applyFont="1" applyFill="1" applyBorder="1" applyAlignment="1" applyProtection="1">
      <alignment horizontal="left" vertical="center" wrapText="1"/>
      <protection locked="0"/>
    </xf>
    <xf numFmtId="49" fontId="65" fillId="28" borderId="21" xfId="0" applyNumberFormat="1" applyFont="1" applyFill="1" applyBorder="1" applyAlignment="1" applyProtection="1">
      <alignment horizontal="left" vertical="top" wrapText="1"/>
      <protection locked="0"/>
    </xf>
    <xf numFmtId="174" fontId="8" fillId="27" borderId="21" xfId="4240" applyNumberFormat="1" applyFont="1" applyFill="1" applyBorder="1" applyAlignment="1" applyProtection="1">
      <alignment horizontal="left" vertical="center"/>
      <protection hidden="1"/>
    </xf>
    <xf numFmtId="174" fontId="63" fillId="27" borderId="15" xfId="232" applyNumberFormat="1" applyFill="1" applyBorder="1" applyAlignment="1" applyProtection="1">
      <alignment horizontal="left" vertical="center"/>
      <protection hidden="1"/>
    </xf>
    <xf numFmtId="174" fontId="63" fillId="27" borderId="21" xfId="232" applyNumberFormat="1" applyFill="1" applyBorder="1" applyAlignment="1" applyProtection="1">
      <alignment horizontal="left" vertical="center"/>
      <protection hidden="1"/>
    </xf>
    <xf numFmtId="174" fontId="63" fillId="27" borderId="21" xfId="232" applyNumberFormat="1" applyFill="1" applyBorder="1" applyAlignment="1" applyProtection="1">
      <alignment horizontal="left" vertical="center" wrapText="1"/>
      <protection hidden="1"/>
    </xf>
    <xf numFmtId="174" fontId="63" fillId="27" borderId="24" xfId="232" applyNumberFormat="1" applyFill="1" applyBorder="1" applyAlignment="1" applyProtection="1">
      <alignment horizontal="left" vertical="center"/>
      <protection hidden="1"/>
    </xf>
    <xf numFmtId="0" fontId="65" fillId="27" borderId="17" xfId="0" applyFont="1" applyFill="1" applyBorder="1" applyAlignment="1" applyProtection="1">
      <alignment horizontal="left" vertical="center"/>
      <protection hidden="1"/>
    </xf>
    <xf numFmtId="167" fontId="65" fillId="27" borderId="17" xfId="1" applyNumberFormat="1" applyFont="1" applyFill="1" applyBorder="1" applyAlignment="1" applyProtection="1">
      <alignment horizontal="left" vertical="center"/>
      <protection hidden="1"/>
    </xf>
    <xf numFmtId="0" fontId="65" fillId="27" borderId="78" xfId="0" applyFont="1" applyFill="1" applyBorder="1" applyAlignment="1" applyProtection="1">
      <alignment horizontal="left" vertical="center"/>
      <protection hidden="1"/>
    </xf>
    <xf numFmtId="0" fontId="65" fillId="27" borderId="15" xfId="0" applyFont="1" applyFill="1" applyBorder="1" applyAlignment="1" applyProtection="1">
      <alignment horizontal="left" vertical="center" wrapText="1"/>
      <protection hidden="1"/>
    </xf>
    <xf numFmtId="0" fontId="65" fillId="27" borderId="36" xfId="0" applyFont="1" applyFill="1" applyBorder="1" applyAlignment="1" applyProtection="1">
      <alignment horizontal="left" vertical="center"/>
      <protection hidden="1"/>
    </xf>
    <xf numFmtId="0" fontId="65" fillId="27" borderId="21" xfId="0" applyFont="1" applyFill="1" applyBorder="1" applyAlignment="1" applyProtection="1">
      <alignment horizontal="left" vertical="center" wrapText="1"/>
      <protection hidden="1"/>
    </xf>
    <xf numFmtId="4" fontId="65" fillId="28" borderId="22" xfId="0" applyNumberFormat="1" applyFont="1" applyFill="1" applyBorder="1" applyAlignment="1" applyProtection="1">
      <alignment horizontal="right" vertical="center"/>
      <protection locked="0"/>
    </xf>
    <xf numFmtId="4" fontId="65" fillId="28" borderId="23" xfId="0" applyNumberFormat="1" applyFont="1" applyFill="1" applyBorder="1" applyAlignment="1" applyProtection="1">
      <alignment horizontal="right" vertical="center"/>
      <protection locked="0"/>
    </xf>
    <xf numFmtId="173" fontId="65" fillId="28" borderId="20" xfId="0" applyNumberFormat="1" applyFont="1" applyFill="1" applyBorder="1" applyAlignment="1" applyProtection="1">
      <alignment horizontal="right" vertical="center"/>
      <protection locked="0"/>
    </xf>
    <xf numFmtId="173" fontId="65" fillId="28" borderId="31" xfId="0" applyNumberFormat="1" applyFont="1" applyFill="1" applyBorder="1" applyAlignment="1" applyProtection="1">
      <alignment horizontal="right" vertical="center"/>
      <protection locked="0"/>
    </xf>
    <xf numFmtId="173" fontId="65" fillId="28" borderId="50" xfId="0" applyNumberFormat="1" applyFont="1" applyFill="1" applyBorder="1" applyAlignment="1" applyProtection="1">
      <alignment horizontal="right" vertical="center"/>
      <protection locked="0"/>
    </xf>
    <xf numFmtId="173" fontId="65" fillId="27" borderId="16" xfId="0" applyNumberFormat="1" applyFont="1" applyFill="1" applyBorder="1" applyAlignment="1" applyProtection="1">
      <alignment horizontal="right"/>
      <protection hidden="1"/>
    </xf>
    <xf numFmtId="173" fontId="8" fillId="27" borderId="49" xfId="1" applyNumberFormat="1" applyFont="1" applyFill="1" applyBorder="1" applyAlignment="1" applyProtection="1">
      <alignment horizontal="right" vertical="center"/>
      <protection hidden="1"/>
    </xf>
    <xf numFmtId="173" fontId="65" fillId="28" borderId="35" xfId="4240" applyNumberFormat="1" applyFont="1" applyFill="1" applyBorder="1" applyAlignment="1" applyProtection="1">
      <alignment horizontal="right" vertical="center" wrapText="1"/>
      <protection locked="0"/>
    </xf>
    <xf numFmtId="173" fontId="65" fillId="28" borderId="36" xfId="4240" applyNumberFormat="1" applyFont="1" applyFill="1" applyBorder="1" applyAlignment="1" applyProtection="1">
      <alignment horizontal="right" vertical="center" wrapText="1"/>
      <protection locked="0"/>
    </xf>
    <xf numFmtId="3" fontId="65" fillId="27" borderId="13" xfId="0" applyNumberFormat="1" applyFont="1" applyFill="1" applyBorder="1" applyAlignment="1" applyProtection="1">
      <alignment horizontal="right" vertical="center"/>
      <protection hidden="1"/>
    </xf>
    <xf numFmtId="3" fontId="65" fillId="27" borderId="49" xfId="0" applyNumberFormat="1" applyFont="1" applyFill="1" applyBorder="1" applyAlignment="1" applyProtection="1">
      <alignment horizontal="right" vertical="center"/>
      <protection hidden="1"/>
    </xf>
    <xf numFmtId="3" fontId="65" fillId="28" borderId="18" xfId="0" applyNumberFormat="1" applyFont="1" applyFill="1" applyBorder="1" applyAlignment="1" applyProtection="1">
      <alignment horizontal="right" vertical="center"/>
      <protection locked="0"/>
    </xf>
    <xf numFmtId="3" fontId="65" fillId="28" borderId="19" xfId="0" applyNumberFormat="1" applyFont="1" applyFill="1" applyBorder="1" applyAlignment="1" applyProtection="1">
      <alignment horizontal="right" vertical="center"/>
      <protection locked="0"/>
    </xf>
    <xf numFmtId="3" fontId="65" fillId="28" borderId="77" xfId="0" applyNumberFormat="1" applyFont="1" applyFill="1" applyBorder="1" applyAlignment="1" applyProtection="1">
      <alignment horizontal="right" vertical="center"/>
      <protection locked="0"/>
    </xf>
    <xf numFmtId="3" fontId="65" fillId="28" borderId="64" xfId="0" applyNumberFormat="1" applyFont="1" applyFill="1" applyBorder="1" applyAlignment="1" applyProtection="1">
      <alignment horizontal="right" vertical="center"/>
      <protection locked="0"/>
    </xf>
    <xf numFmtId="3" fontId="65" fillId="28" borderId="72" xfId="0" applyNumberFormat="1" applyFont="1" applyFill="1" applyBorder="1" applyAlignment="1" applyProtection="1">
      <alignment horizontal="right" vertical="center"/>
      <protection locked="0"/>
    </xf>
    <xf numFmtId="3" fontId="65" fillId="28" borderId="65" xfId="0" applyNumberFormat="1" applyFont="1" applyFill="1" applyBorder="1" applyAlignment="1" applyProtection="1">
      <alignment horizontal="right" vertical="center"/>
      <protection locked="0"/>
    </xf>
    <xf numFmtId="0" fontId="65" fillId="27" borderId="77" xfId="0" applyFont="1" applyFill="1" applyBorder="1" applyAlignment="1" applyProtection="1">
      <alignment horizontal="left" vertical="center"/>
      <protection hidden="1"/>
    </xf>
    <xf numFmtId="3" fontId="65" fillId="27" borderId="18" xfId="0" applyNumberFormat="1" applyFont="1" applyFill="1" applyBorder="1" applyAlignment="1" applyProtection="1">
      <alignment horizontal="right" vertical="center"/>
      <protection hidden="1"/>
    </xf>
    <xf numFmtId="1" fontId="65" fillId="27" borderId="77" xfId="0" applyNumberFormat="1" applyFont="1" applyFill="1" applyBorder="1" applyAlignment="1" applyProtection="1">
      <alignment horizontal="center"/>
      <protection hidden="1"/>
    </xf>
    <xf numFmtId="0" fontId="65" fillId="27" borderId="65" xfId="0" applyFont="1" applyFill="1" applyBorder="1" applyAlignment="1" applyProtection="1">
      <alignment horizontal="left" vertical="center" wrapText="1"/>
      <protection hidden="1"/>
    </xf>
    <xf numFmtId="3" fontId="65" fillId="27" borderId="64" xfId="0" applyNumberFormat="1" applyFont="1" applyFill="1" applyBorder="1" applyAlignment="1" applyProtection="1">
      <alignment horizontal="right" vertical="center"/>
      <protection hidden="1"/>
    </xf>
    <xf numFmtId="1" fontId="65" fillId="27" borderId="65" xfId="0" applyNumberFormat="1" applyFont="1" applyFill="1" applyBorder="1" applyAlignment="1" applyProtection="1">
      <alignment horizontal="center" vertical="center"/>
      <protection hidden="1"/>
    </xf>
    <xf numFmtId="173" fontId="65" fillId="28" borderId="19" xfId="0" applyNumberFormat="1" applyFont="1" applyFill="1" applyBorder="1" applyAlignment="1" applyProtection="1">
      <alignment horizontal="right" vertical="center"/>
      <protection locked="0"/>
    </xf>
    <xf numFmtId="173" fontId="65" fillId="28" borderId="77" xfId="0" applyNumberFormat="1" applyFont="1" applyFill="1" applyBorder="1" applyAlignment="1" applyProtection="1">
      <alignment horizontal="right" vertical="center"/>
      <protection locked="0"/>
    </xf>
    <xf numFmtId="173" fontId="65" fillId="27" borderId="64" xfId="0" applyNumberFormat="1" applyFont="1" applyFill="1" applyBorder="1" applyAlignment="1" applyProtection="1">
      <alignment horizontal="right"/>
      <protection hidden="1"/>
    </xf>
    <xf numFmtId="0" fontId="65" fillId="27" borderId="15" xfId="0" applyFont="1" applyFill="1" applyBorder="1" applyAlignment="1" applyProtection="1">
      <alignment horizontal="left" vertical="center"/>
      <protection hidden="1"/>
    </xf>
    <xf numFmtId="0" fontId="65" fillId="27" borderId="24" xfId="0" applyFont="1" applyFill="1" applyBorder="1" applyAlignment="1" applyProtection="1">
      <alignment horizontal="left" vertical="center"/>
      <protection hidden="1"/>
    </xf>
    <xf numFmtId="0" fontId="65" fillId="27" borderId="50" xfId="0" applyFont="1" applyFill="1" applyBorder="1" applyAlignment="1" applyProtection="1">
      <alignment horizontal="left" vertical="center"/>
      <protection hidden="1"/>
    </xf>
    <xf numFmtId="0" fontId="7" fillId="0" borderId="0" xfId="0" applyFont="1" applyAlignment="1" applyProtection="1">
      <alignment horizontal="center" vertical="center" wrapText="1"/>
      <protection hidden="1"/>
    </xf>
    <xf numFmtId="0" fontId="7" fillId="0" borderId="0" xfId="0" applyFont="1" applyAlignment="1" applyProtection="1">
      <alignment wrapText="1"/>
      <protection hidden="1"/>
    </xf>
    <xf numFmtId="0" fontId="65" fillId="0" borderId="0" xfId="0" applyFont="1" applyAlignment="1" applyProtection="1">
      <alignment horizontal="center" vertical="center" wrapText="1"/>
      <protection hidden="1"/>
    </xf>
    <xf numFmtId="0" fontId="65" fillId="0" borderId="0" xfId="0" applyFont="1" applyAlignment="1" applyProtection="1">
      <alignment wrapText="1"/>
      <protection hidden="1"/>
    </xf>
    <xf numFmtId="0" fontId="10" fillId="30" borderId="68" xfId="0" applyFont="1" applyFill="1" applyBorder="1" applyAlignment="1" applyProtection="1">
      <alignment horizontal="center" vertical="center"/>
      <protection hidden="1"/>
    </xf>
    <xf numFmtId="0" fontId="8" fillId="26" borderId="64" xfId="1" applyFont="1" applyBorder="1" applyAlignment="1" applyProtection="1">
      <alignment horizontal="center" vertical="center" wrapText="1"/>
      <protection hidden="1"/>
    </xf>
    <xf numFmtId="0" fontId="8" fillId="26" borderId="72" xfId="1" applyFont="1" applyBorder="1" applyAlignment="1" applyProtection="1">
      <alignment horizontal="center" vertical="center" wrapText="1"/>
      <protection hidden="1"/>
    </xf>
    <xf numFmtId="0" fontId="8" fillId="27" borderId="72" xfId="1" applyFont="1" applyFill="1" applyBorder="1" applyAlignment="1" applyProtection="1">
      <alignment horizontal="center" vertical="center" wrapText="1"/>
      <protection hidden="1"/>
    </xf>
    <xf numFmtId="0" fontId="8" fillId="26" borderId="65" xfId="1" applyFont="1" applyBorder="1" applyAlignment="1" applyProtection="1">
      <alignment horizontal="center" vertical="center" wrapText="1"/>
      <protection hidden="1"/>
    </xf>
    <xf numFmtId="0" fontId="8" fillId="27" borderId="42" xfId="1" applyFont="1" applyFill="1" applyBorder="1" applyAlignment="1" applyProtection="1">
      <alignment horizontal="center" vertical="center" wrapText="1"/>
      <protection hidden="1"/>
    </xf>
    <xf numFmtId="0" fontId="65" fillId="0" borderId="73" xfId="0" quotePrefix="1" applyFont="1" applyBorder="1" applyAlignment="1" applyProtection="1">
      <alignment horizontal="center" vertical="center" wrapText="1"/>
      <protection hidden="1"/>
    </xf>
    <xf numFmtId="0" fontId="65" fillId="0" borderId="38" xfId="0" applyFont="1" applyBorder="1" applyAlignment="1" applyProtection="1">
      <alignment horizontal="left" vertical="center" wrapText="1"/>
      <protection hidden="1"/>
    </xf>
    <xf numFmtId="0" fontId="65" fillId="32" borderId="59" xfId="0" applyFont="1" applyFill="1" applyBorder="1" applyAlignment="1" applyProtection="1">
      <alignment horizontal="left" vertical="center" wrapText="1"/>
      <protection hidden="1"/>
    </xf>
    <xf numFmtId="0" fontId="65" fillId="0" borderId="39" xfId="0" applyFont="1" applyBorder="1" applyAlignment="1" applyProtection="1">
      <alignment horizontal="left" vertical="center" wrapText="1"/>
      <protection hidden="1"/>
    </xf>
    <xf numFmtId="0" fontId="65" fillId="0" borderId="60" xfId="0" quotePrefix="1" applyFont="1" applyBorder="1" applyAlignment="1" applyProtection="1">
      <alignment horizontal="center" vertical="center" wrapText="1"/>
      <protection hidden="1"/>
    </xf>
    <xf numFmtId="0" fontId="65" fillId="0" borderId="35" xfId="0" applyFont="1" applyBorder="1" applyAlignment="1" applyProtection="1">
      <alignment horizontal="left" vertical="center" wrapText="1"/>
      <protection hidden="1"/>
    </xf>
    <xf numFmtId="0" fontId="65" fillId="0" borderId="36" xfId="0" applyFont="1" applyBorder="1" applyAlignment="1" applyProtection="1">
      <alignment vertical="center" wrapText="1"/>
      <protection hidden="1"/>
    </xf>
    <xf numFmtId="0" fontId="7" fillId="0" borderId="0" xfId="0" applyFont="1" applyProtection="1">
      <protection hidden="1"/>
    </xf>
    <xf numFmtId="0" fontId="0" fillId="0" borderId="0" xfId="0" applyProtection="1">
      <protection hidden="1"/>
    </xf>
    <xf numFmtId="0" fontId="8" fillId="27" borderId="34" xfId="1" applyFont="1" applyFill="1" applyBorder="1" applyAlignment="1" applyProtection="1">
      <alignment vertical="center"/>
      <protection hidden="1"/>
    </xf>
    <xf numFmtId="0" fontId="65" fillId="27" borderId="53" xfId="0" applyFont="1" applyFill="1" applyBorder="1" applyAlignment="1" applyProtection="1">
      <alignment vertical="center"/>
      <protection hidden="1"/>
    </xf>
    <xf numFmtId="0" fontId="8" fillId="27" borderId="53" xfId="1" applyFont="1" applyFill="1" applyBorder="1" applyAlignment="1" applyProtection="1">
      <alignment vertical="center"/>
      <protection hidden="1"/>
    </xf>
    <xf numFmtId="0" fontId="8" fillId="27" borderId="53" xfId="1" applyFont="1" applyFill="1" applyBorder="1" applyAlignment="1" applyProtection="1">
      <alignment horizontal="right" vertical="center"/>
      <protection hidden="1"/>
    </xf>
    <xf numFmtId="2" fontId="65" fillId="27" borderId="48" xfId="1" applyNumberFormat="1" applyFont="1" applyFill="1" applyBorder="1" applyAlignment="1" applyProtection="1">
      <alignment horizontal="right" vertical="center"/>
      <protection hidden="1"/>
    </xf>
    <xf numFmtId="0" fontId="65" fillId="0" borderId="0" xfId="0" applyFont="1" applyFill="1" applyProtection="1">
      <protection hidden="1"/>
    </xf>
    <xf numFmtId="2" fontId="65" fillId="0" borderId="0" xfId="0" applyNumberFormat="1" applyFont="1" applyFill="1" applyProtection="1">
      <protection hidden="1"/>
    </xf>
    <xf numFmtId="0" fontId="7" fillId="0" borderId="0" xfId="0" applyFont="1" applyFill="1" applyProtection="1">
      <protection hidden="1"/>
    </xf>
    <xf numFmtId="0" fontId="8" fillId="0" borderId="0" xfId="0" applyFont="1" applyFill="1" applyBorder="1" applyProtection="1">
      <protection hidden="1"/>
    </xf>
    <xf numFmtId="0" fontId="6" fillId="0" borderId="0" xfId="0" applyFont="1" applyFill="1" applyBorder="1" applyAlignment="1" applyProtection="1">
      <alignment horizontal="left" vertical="center"/>
      <protection hidden="1"/>
    </xf>
    <xf numFmtId="0" fontId="65" fillId="29" borderId="0" xfId="0" applyFont="1" applyFill="1" applyBorder="1" applyProtection="1">
      <protection hidden="1"/>
    </xf>
    <xf numFmtId="0" fontId="7" fillId="0" borderId="0" xfId="0" applyFont="1" applyBorder="1" applyProtection="1">
      <protection hidden="1"/>
    </xf>
    <xf numFmtId="0" fontId="65" fillId="0" borderId="0" xfId="0" applyFont="1" applyFill="1" applyBorder="1" applyProtection="1">
      <protection hidden="1"/>
    </xf>
    <xf numFmtId="0" fontId="7" fillId="0" borderId="0" xfId="0" applyFont="1" applyFill="1" applyBorder="1" applyProtection="1">
      <protection hidden="1"/>
    </xf>
    <xf numFmtId="0" fontId="0" fillId="0" borderId="0" xfId="0" applyFill="1" applyProtection="1">
      <protection hidden="1"/>
    </xf>
    <xf numFmtId="0" fontId="63" fillId="0" borderId="0" xfId="232" applyFill="1" applyBorder="1" applyProtection="1">
      <protection hidden="1"/>
    </xf>
    <xf numFmtId="0" fontId="9" fillId="0" borderId="0" xfId="0" applyFont="1" applyFill="1" applyProtection="1">
      <protection hidden="1"/>
    </xf>
    <xf numFmtId="49" fontId="65" fillId="0" borderId="0" xfId="0" applyNumberFormat="1" applyFont="1" applyFill="1" applyBorder="1" applyAlignment="1" applyProtection="1">
      <alignment horizontal="left"/>
      <protection hidden="1"/>
    </xf>
    <xf numFmtId="0" fontId="7" fillId="32" borderId="0" xfId="0" applyFont="1" applyFill="1" applyBorder="1" applyAlignment="1" applyProtection="1">
      <protection hidden="1"/>
    </xf>
    <xf numFmtId="14" fontId="66" fillId="0" borderId="0" xfId="0" applyNumberFormat="1" applyFont="1" applyFill="1" applyProtection="1">
      <protection hidden="1"/>
    </xf>
    <xf numFmtId="49" fontId="5" fillId="0" borderId="0" xfId="0" applyNumberFormat="1" applyFont="1" applyFill="1" applyBorder="1" applyAlignment="1" applyProtection="1">
      <alignment horizontal="left"/>
      <protection hidden="1"/>
    </xf>
    <xf numFmtId="14" fontId="7" fillId="0" borderId="0" xfId="0" applyNumberFormat="1" applyFont="1" applyProtection="1">
      <protection hidden="1"/>
    </xf>
    <xf numFmtId="0" fontId="62" fillId="0" borderId="0" xfId="0" applyFont="1" applyProtection="1">
      <protection hidden="1"/>
    </xf>
    <xf numFmtId="22" fontId="7" fillId="0" borderId="0" xfId="0" applyNumberFormat="1" applyFont="1" applyProtection="1">
      <protection hidden="1"/>
    </xf>
    <xf numFmtId="49" fontId="62" fillId="0" borderId="0" xfId="0" applyNumberFormat="1" applyFont="1" applyAlignment="1" applyProtection="1">
      <alignment horizontal="left" vertical="center"/>
      <protection hidden="1"/>
    </xf>
    <xf numFmtId="0" fontId="62" fillId="0" borderId="0" xfId="0" applyFont="1" applyAlignment="1" applyProtection="1">
      <alignment horizontal="left" vertical="center"/>
      <protection hidden="1"/>
    </xf>
    <xf numFmtId="0" fontId="62" fillId="0" borderId="0" xfId="0" applyFont="1" applyBorder="1" applyAlignment="1" applyProtection="1">
      <alignment horizontal="left" vertical="center"/>
      <protection hidden="1"/>
    </xf>
    <xf numFmtId="0" fontId="62" fillId="0" borderId="0" xfId="0" applyFont="1" applyAlignment="1" applyProtection="1">
      <alignment horizontal="left" vertical="center" wrapText="1"/>
      <protection hidden="1"/>
    </xf>
    <xf numFmtId="49" fontId="8" fillId="68" borderId="15" xfId="1" applyNumberFormat="1" applyFont="1" applyFill="1" applyBorder="1" applyAlignment="1" applyProtection="1">
      <alignment horizontal="center" vertical="center"/>
      <protection hidden="1"/>
    </xf>
    <xf numFmtId="0" fontId="0" fillId="0" borderId="46" xfId="0" applyBorder="1" applyProtection="1">
      <protection hidden="1"/>
    </xf>
    <xf numFmtId="49" fontId="8" fillId="68" borderId="24" xfId="1" applyNumberFormat="1" applyFont="1" applyFill="1" applyBorder="1" applyAlignment="1" applyProtection="1">
      <alignment horizontal="center" vertical="center"/>
      <protection hidden="1"/>
    </xf>
    <xf numFmtId="0" fontId="0" fillId="0" borderId="0" xfId="0" applyBorder="1" applyProtection="1">
      <protection hidden="1"/>
    </xf>
    <xf numFmtId="49" fontId="8" fillId="68" borderId="13" xfId="1" applyNumberFormat="1" applyFont="1" applyFill="1" applyBorder="1" applyAlignment="1" applyProtection="1">
      <alignment horizontal="center" vertical="center"/>
      <protection hidden="1"/>
    </xf>
    <xf numFmtId="49" fontId="8" fillId="68" borderId="60" xfId="1" applyNumberFormat="1" applyFont="1" applyFill="1" applyBorder="1" applyAlignment="1" applyProtection="1">
      <alignment horizontal="center" vertical="center"/>
      <protection hidden="1"/>
    </xf>
    <xf numFmtId="0" fontId="8" fillId="26" borderId="15" xfId="1" applyFont="1" applyBorder="1" applyAlignment="1" applyProtection="1">
      <alignment horizontal="center" vertical="center" wrapText="1"/>
      <protection hidden="1"/>
    </xf>
    <xf numFmtId="0" fontId="8" fillId="26" borderId="49" xfId="1" applyFont="1" applyBorder="1" applyAlignment="1" applyProtection="1">
      <alignment horizontal="center" vertical="center" wrapText="1"/>
      <protection hidden="1"/>
    </xf>
    <xf numFmtId="0" fontId="8" fillId="26" borderId="31" xfId="1" applyFont="1" applyBorder="1" applyAlignment="1" applyProtection="1">
      <alignment horizontal="center" vertical="center" wrapText="1"/>
      <protection hidden="1"/>
    </xf>
    <xf numFmtId="49" fontId="63" fillId="26" borderId="31" xfId="232" applyNumberFormat="1" applyFill="1" applyBorder="1" applyAlignment="1" applyProtection="1">
      <alignment horizontal="center" vertical="center" wrapText="1"/>
      <protection hidden="1"/>
    </xf>
    <xf numFmtId="0" fontId="63" fillId="27" borderId="50" xfId="232" applyFill="1" applyBorder="1" applyAlignment="1" applyProtection="1">
      <alignment horizontal="center" vertical="center"/>
      <protection hidden="1"/>
    </xf>
    <xf numFmtId="49" fontId="8" fillId="26" borderId="22" xfId="1" applyNumberFormat="1" applyFont="1" applyBorder="1" applyAlignment="1" applyProtection="1">
      <alignment horizontal="center" vertical="center" wrapText="1"/>
      <protection hidden="1"/>
    </xf>
    <xf numFmtId="49" fontId="8" fillId="26" borderId="23" xfId="1" applyNumberFormat="1" applyFont="1" applyBorder="1" applyAlignment="1" applyProtection="1">
      <alignment horizontal="center" vertical="center" wrapText="1"/>
      <protection hidden="1"/>
    </xf>
    <xf numFmtId="49" fontId="8" fillId="26" borderId="23" xfId="232" applyNumberFormat="1" applyFont="1" applyFill="1" applyBorder="1" applyAlignment="1" applyProtection="1">
      <alignment horizontal="center" vertical="center" wrapText="1"/>
      <protection hidden="1"/>
    </xf>
    <xf numFmtId="49" fontId="8" fillId="27" borderId="24" xfId="232" applyNumberFormat="1" applyFont="1" applyFill="1" applyBorder="1" applyAlignment="1" applyProtection="1">
      <alignment horizontal="center" vertical="center"/>
      <protection hidden="1"/>
    </xf>
    <xf numFmtId="0" fontId="0" fillId="0" borderId="0" xfId="0" applyFont="1" applyAlignment="1" applyProtection="1">
      <alignment horizontal="left" vertical="center"/>
      <protection hidden="1"/>
    </xf>
    <xf numFmtId="49" fontId="8" fillId="26" borderId="16" xfId="1" applyNumberFormat="1" applyFont="1" applyBorder="1" applyAlignment="1" applyProtection="1">
      <alignment horizontal="center" vertical="center"/>
      <protection hidden="1"/>
    </xf>
    <xf numFmtId="49" fontId="8" fillId="26" borderId="20" xfId="1" applyNumberFormat="1" applyFont="1" applyBorder="1" applyAlignment="1" applyProtection="1">
      <alignment horizontal="left" vertical="center" wrapText="1"/>
      <protection hidden="1"/>
    </xf>
    <xf numFmtId="49" fontId="65" fillId="26" borderId="58" xfId="1" applyNumberFormat="1" applyFont="1" applyBorder="1" applyAlignment="1" applyProtection="1">
      <alignment horizontal="left" vertical="center" wrapText="1"/>
      <protection hidden="1"/>
    </xf>
    <xf numFmtId="49" fontId="8" fillId="26" borderId="49" xfId="1" applyNumberFormat="1" applyFont="1" applyBorder="1" applyAlignment="1" applyProtection="1">
      <alignment horizontal="center" vertical="center"/>
      <protection hidden="1"/>
    </xf>
    <xf numFmtId="49" fontId="8" fillId="26" borderId="31" xfId="1" applyNumberFormat="1" applyFont="1" applyBorder="1" applyAlignment="1" applyProtection="1">
      <alignment horizontal="left" vertical="center" wrapText="1"/>
      <protection hidden="1"/>
    </xf>
    <xf numFmtId="49" fontId="65" fillId="26" borderId="17" xfId="1" applyNumberFormat="1" applyFont="1" applyBorder="1" applyAlignment="1" applyProtection="1">
      <alignment horizontal="left" vertical="center" wrapText="1"/>
      <protection hidden="1"/>
    </xf>
    <xf numFmtId="49" fontId="8" fillId="26" borderId="22" xfId="1" applyNumberFormat="1" applyFont="1" applyBorder="1" applyAlignment="1" applyProtection="1">
      <alignment horizontal="center" vertical="center"/>
      <protection hidden="1"/>
    </xf>
    <xf numFmtId="49" fontId="8" fillId="26" borderId="23" xfId="1" applyNumberFormat="1" applyFont="1" applyBorder="1" applyAlignment="1" applyProtection="1">
      <alignment horizontal="left" vertical="center" wrapText="1"/>
      <protection hidden="1"/>
    </xf>
    <xf numFmtId="49" fontId="65" fillId="26" borderId="47" xfId="1" applyNumberFormat="1" applyFont="1" applyBorder="1" applyAlignment="1" applyProtection="1">
      <alignment horizontal="left" vertical="center" wrapText="1"/>
      <protection hidden="1"/>
    </xf>
    <xf numFmtId="49" fontId="4" fillId="0" borderId="0" xfId="1" applyNumberFormat="1" applyFont="1" applyFill="1" applyBorder="1" applyAlignment="1" applyProtection="1">
      <alignment vertical="center"/>
      <protection hidden="1"/>
    </xf>
    <xf numFmtId="49" fontId="4" fillId="0" borderId="0" xfId="1" applyNumberFormat="1" applyFont="1" applyFill="1" applyBorder="1" applyAlignment="1" applyProtection="1">
      <alignment vertical="center" wrapText="1"/>
      <protection hidden="1"/>
    </xf>
    <xf numFmtId="49" fontId="0" fillId="0" borderId="0" xfId="0" applyNumberFormat="1" applyFont="1" applyFill="1" applyBorder="1" applyAlignment="1" applyProtection="1">
      <alignment vertical="top" wrapText="1"/>
      <protection hidden="1"/>
    </xf>
    <xf numFmtId="0" fontId="8" fillId="26" borderId="55" xfId="232" applyFont="1" applyFill="1" applyBorder="1" applyAlignment="1" applyProtection="1">
      <alignment horizontal="center" vertical="center" wrapText="1"/>
      <protection hidden="1"/>
    </xf>
    <xf numFmtId="49" fontId="8" fillId="26" borderId="62" xfId="1" applyNumberFormat="1" applyFont="1" applyBorder="1" applyAlignment="1" applyProtection="1">
      <alignment horizontal="center" vertical="center"/>
      <protection hidden="1"/>
    </xf>
    <xf numFmtId="49" fontId="8" fillId="26" borderId="14" xfId="1" applyNumberFormat="1" applyFont="1" applyBorder="1" applyAlignment="1" applyProtection="1">
      <alignment horizontal="center" vertical="center"/>
      <protection hidden="1"/>
    </xf>
    <xf numFmtId="49" fontId="8" fillId="26" borderId="15" xfId="1" applyNumberFormat="1" applyFont="1" applyBorder="1" applyAlignment="1" applyProtection="1">
      <alignment horizontal="center" vertical="center"/>
      <protection hidden="1"/>
    </xf>
    <xf numFmtId="0" fontId="8" fillId="26" borderId="73" xfId="232" applyFont="1" applyFill="1" applyBorder="1" applyAlignment="1" applyProtection="1">
      <alignment horizontal="center" vertical="center" wrapText="1"/>
      <protection hidden="1"/>
    </xf>
    <xf numFmtId="49" fontId="8" fillId="26" borderId="81" xfId="1" applyNumberFormat="1" applyFont="1" applyBorder="1" applyAlignment="1" applyProtection="1">
      <alignment horizontal="center" vertical="center"/>
      <protection hidden="1"/>
    </xf>
    <xf numFmtId="49" fontId="8" fillId="26" borderId="19" xfId="1" applyNumberFormat="1" applyFont="1" applyBorder="1" applyAlignment="1" applyProtection="1">
      <alignment horizontal="center" vertical="center"/>
      <protection hidden="1"/>
    </xf>
    <xf numFmtId="49" fontId="8" fillId="26" borderId="77" xfId="1" applyNumberFormat="1" applyFont="1" applyBorder="1" applyAlignment="1" applyProtection="1">
      <alignment horizontal="center" vertical="center"/>
      <protection hidden="1"/>
    </xf>
    <xf numFmtId="0" fontId="8" fillId="27" borderId="18" xfId="0" applyFont="1" applyFill="1" applyBorder="1" applyAlignment="1" applyProtection="1">
      <alignment horizontal="center" vertical="center"/>
      <protection hidden="1"/>
    </xf>
    <xf numFmtId="0" fontId="8" fillId="27" borderId="77" xfId="0" applyFont="1" applyFill="1" applyBorder="1" applyAlignment="1" applyProtection="1">
      <alignment horizontal="center" vertical="center"/>
      <protection hidden="1"/>
    </xf>
    <xf numFmtId="0" fontId="8" fillId="26" borderId="13" xfId="232" applyFont="1" applyFill="1" applyBorder="1" applyAlignment="1" applyProtection="1">
      <alignment horizontal="center" vertical="center" wrapText="1"/>
      <protection hidden="1"/>
    </xf>
    <xf numFmtId="0" fontId="8" fillId="26" borderId="49" xfId="232" applyFont="1" applyFill="1" applyBorder="1" applyAlignment="1" applyProtection="1">
      <alignment horizontal="center" vertical="center" wrapText="1"/>
      <protection hidden="1"/>
    </xf>
    <xf numFmtId="0" fontId="8" fillId="26" borderId="22" xfId="232" applyFont="1" applyFill="1" applyBorder="1" applyAlignment="1" applyProtection="1">
      <alignment horizontal="center" vertical="center" wrapText="1"/>
      <protection hidden="1"/>
    </xf>
    <xf numFmtId="3" fontId="0" fillId="0" borderId="0" xfId="0" applyNumberFormat="1" applyProtection="1">
      <protection hidden="1"/>
    </xf>
    <xf numFmtId="0" fontId="0" fillId="32" borderId="0" xfId="0" applyFill="1" applyProtection="1">
      <protection hidden="1"/>
    </xf>
    <xf numFmtId="0" fontId="62" fillId="32" borderId="0" xfId="0" applyFont="1" applyFill="1" applyAlignment="1" applyProtection="1">
      <alignment horizontal="left" vertical="center" wrapText="1"/>
      <protection hidden="1"/>
    </xf>
    <xf numFmtId="49" fontId="62" fillId="32" borderId="0" xfId="0" applyNumberFormat="1" applyFont="1" applyFill="1" applyAlignment="1" applyProtection="1">
      <alignment horizontal="left" vertical="center"/>
      <protection hidden="1"/>
    </xf>
    <xf numFmtId="0" fontId="62" fillId="32" borderId="0" xfId="0" applyFont="1" applyFill="1" applyAlignment="1" applyProtection="1">
      <alignment horizontal="left" vertical="center"/>
      <protection hidden="1"/>
    </xf>
    <xf numFmtId="172" fontId="0" fillId="32" borderId="0" xfId="0" applyNumberFormat="1" applyFill="1" applyProtection="1">
      <protection hidden="1"/>
    </xf>
    <xf numFmtId="0" fontId="8" fillId="27" borderId="31" xfId="1" applyFont="1" applyFill="1" applyBorder="1" applyAlignment="1" applyProtection="1">
      <alignment horizontal="center" vertical="center"/>
      <protection hidden="1"/>
    </xf>
    <xf numFmtId="0" fontId="0" fillId="32" borderId="31" xfId="0" applyFill="1" applyBorder="1" applyProtection="1">
      <protection hidden="1"/>
    </xf>
    <xf numFmtId="49" fontId="8" fillId="26" borderId="83" xfId="1" applyNumberFormat="1" applyFont="1" applyBorder="1" applyAlignment="1" applyProtection="1">
      <alignment horizontal="center" vertical="center"/>
      <protection hidden="1"/>
    </xf>
    <xf numFmtId="49" fontId="8" fillId="27" borderId="72" xfId="0" applyNumberFormat="1" applyFont="1" applyFill="1" applyBorder="1" applyAlignment="1" applyProtection="1">
      <alignment vertical="center"/>
      <protection hidden="1"/>
    </xf>
    <xf numFmtId="49" fontId="8" fillId="27" borderId="65" xfId="0" applyNumberFormat="1" applyFont="1" applyFill="1" applyBorder="1" applyAlignment="1" applyProtection="1">
      <alignment vertical="center"/>
      <protection hidden="1"/>
    </xf>
    <xf numFmtId="173" fontId="0" fillId="32" borderId="0" xfId="0" applyNumberFormat="1" applyFill="1" applyProtection="1">
      <protection hidden="1"/>
    </xf>
    <xf numFmtId="49" fontId="8" fillId="26" borderId="52" xfId="1" applyNumberFormat="1" applyFont="1" applyBorder="1" applyAlignment="1" applyProtection="1">
      <alignment horizontal="center" vertical="center" wrapText="1"/>
      <protection hidden="1"/>
    </xf>
    <xf numFmtId="49" fontId="8" fillId="26" borderId="24" xfId="1" applyNumberFormat="1" applyFont="1" applyBorder="1" applyAlignment="1" applyProtection="1">
      <alignment horizontal="center" vertical="center" wrapText="1"/>
      <protection hidden="1"/>
    </xf>
    <xf numFmtId="49" fontId="8" fillId="26" borderId="60" xfId="1" applyNumberFormat="1" applyFont="1" applyBorder="1" applyAlignment="1" applyProtection="1">
      <alignment horizontal="center" vertical="center" wrapText="1"/>
      <protection hidden="1"/>
    </xf>
    <xf numFmtId="49" fontId="63" fillId="27" borderId="36" xfId="232" applyNumberFormat="1" applyFont="1" applyFill="1" applyBorder="1" applyAlignment="1" applyProtection="1">
      <alignment horizontal="center" vertical="center" wrapText="1"/>
      <protection hidden="1"/>
    </xf>
    <xf numFmtId="10" fontId="0" fillId="32" borderId="0" xfId="0" applyNumberFormat="1" applyFill="1" applyProtection="1">
      <protection hidden="1"/>
    </xf>
    <xf numFmtId="49" fontId="8" fillId="26" borderId="13" xfId="1" applyNumberFormat="1" applyFont="1" applyBorder="1" applyAlignment="1" applyProtection="1">
      <alignment horizontal="center" vertical="center" wrapText="1"/>
      <protection hidden="1"/>
    </xf>
    <xf numFmtId="49" fontId="8" fillId="26" borderId="14" xfId="1" applyNumberFormat="1" applyFont="1" applyBorder="1" applyAlignment="1" applyProtection="1">
      <alignment horizontal="center" vertical="center" wrapText="1"/>
      <protection hidden="1"/>
    </xf>
    <xf numFmtId="49" fontId="63" fillId="27" borderId="14" xfId="232" applyNumberFormat="1" applyFont="1" applyFill="1" applyBorder="1" applyAlignment="1" applyProtection="1">
      <alignment horizontal="center" vertical="center" wrapText="1"/>
      <protection hidden="1"/>
    </xf>
    <xf numFmtId="49" fontId="8" fillId="26" borderId="15" xfId="1" applyNumberFormat="1" applyFont="1" applyBorder="1" applyAlignment="1" applyProtection="1">
      <alignment horizontal="center" vertical="center" wrapText="1"/>
      <protection hidden="1"/>
    </xf>
    <xf numFmtId="49" fontId="8" fillId="26" borderId="49" xfId="1" applyNumberFormat="1" applyFont="1" applyBorder="1" applyAlignment="1" applyProtection="1">
      <alignment horizontal="center" vertical="center" wrapText="1"/>
      <protection hidden="1"/>
    </xf>
    <xf numFmtId="49" fontId="8" fillId="26" borderId="31" xfId="1" applyNumberFormat="1" applyFont="1" applyBorder="1" applyAlignment="1" applyProtection="1">
      <alignment horizontal="center" vertical="center" wrapText="1"/>
      <protection hidden="1"/>
    </xf>
    <xf numFmtId="49" fontId="8" fillId="26" borderId="50" xfId="1" applyNumberFormat="1" applyFont="1" applyBorder="1" applyAlignment="1" applyProtection="1">
      <alignment horizontal="center" vertical="center" wrapText="1"/>
      <protection hidden="1"/>
    </xf>
    <xf numFmtId="49" fontId="8" fillId="26" borderId="18" xfId="1" applyNumberFormat="1" applyFont="1" applyBorder="1" applyAlignment="1" applyProtection="1">
      <alignment horizontal="center" vertical="center"/>
      <protection hidden="1"/>
    </xf>
    <xf numFmtId="49" fontId="8" fillId="27" borderId="75" xfId="1" applyNumberFormat="1" applyFont="1" applyFill="1" applyBorder="1" applyAlignment="1" applyProtection="1">
      <alignment horizontal="left" vertical="center"/>
      <protection hidden="1"/>
    </xf>
    <xf numFmtId="49" fontId="8" fillId="27" borderId="76" xfId="1" applyNumberFormat="1" applyFont="1" applyFill="1" applyBorder="1" applyAlignment="1" applyProtection="1">
      <alignment horizontal="left" vertical="center"/>
      <protection hidden="1"/>
    </xf>
    <xf numFmtId="49" fontId="8" fillId="27" borderId="82" xfId="1" applyNumberFormat="1" applyFont="1" applyFill="1" applyBorder="1" applyAlignment="1" applyProtection="1">
      <alignment horizontal="left" vertical="center"/>
      <protection hidden="1"/>
    </xf>
    <xf numFmtId="49" fontId="8" fillId="26" borderId="64" xfId="1" applyNumberFormat="1" applyFont="1" applyBorder="1" applyAlignment="1" applyProtection="1">
      <alignment horizontal="center" vertical="center"/>
      <protection hidden="1"/>
    </xf>
    <xf numFmtId="49" fontId="63" fillId="27" borderId="78" xfId="232" applyNumberFormat="1" applyFont="1" applyFill="1" applyBorder="1" applyAlignment="1" applyProtection="1">
      <alignment horizontal="left" vertical="center"/>
      <protection hidden="1"/>
    </xf>
    <xf numFmtId="0" fontId="98" fillId="0" borderId="0" xfId="0" applyFont="1" applyFill="1" applyProtection="1">
      <protection hidden="1"/>
    </xf>
    <xf numFmtId="0" fontId="65" fillId="0" borderId="0" xfId="0" applyFont="1" applyProtection="1">
      <protection hidden="1"/>
    </xf>
    <xf numFmtId="0" fontId="97" fillId="0" borderId="0" xfId="0" applyFont="1" applyAlignment="1" applyProtection="1">
      <alignment horizontal="center" vertical="center"/>
      <protection hidden="1"/>
    </xf>
    <xf numFmtId="0" fontId="7" fillId="0" borderId="0" xfId="0" applyFont="1" applyAlignment="1" applyProtection="1">
      <alignment vertical="center"/>
      <protection hidden="1"/>
    </xf>
    <xf numFmtId="0" fontId="7" fillId="0" borderId="0" xfId="0" applyFont="1" applyAlignment="1" applyProtection="1">
      <alignment vertical="center" wrapText="1"/>
      <protection hidden="1"/>
    </xf>
    <xf numFmtId="0" fontId="93" fillId="0" borderId="0" xfId="0" applyFont="1" applyProtection="1">
      <protection hidden="1"/>
    </xf>
    <xf numFmtId="0" fontId="8" fillId="0" borderId="0" xfId="0" applyFont="1" applyProtection="1">
      <protection hidden="1"/>
    </xf>
    <xf numFmtId="0" fontId="9" fillId="0" borderId="0" xfId="0" applyFont="1" applyAlignment="1" applyProtection="1">
      <alignment wrapText="1"/>
      <protection hidden="1"/>
    </xf>
    <xf numFmtId="0" fontId="8" fillId="0" borderId="0" xfId="0" applyFont="1" applyAlignment="1" applyProtection="1">
      <alignment wrapText="1"/>
      <protection hidden="1"/>
    </xf>
    <xf numFmtId="0" fontId="7" fillId="0" borderId="0" xfId="0" applyFont="1" applyAlignment="1" applyProtection="1">
      <alignment horizontal="left" vertical="top" wrapText="1"/>
      <protection hidden="1"/>
    </xf>
    <xf numFmtId="0" fontId="65" fillId="0" borderId="0" xfId="0" applyFont="1" applyAlignment="1" applyProtection="1">
      <alignment vertical="top" wrapText="1"/>
      <protection hidden="1"/>
    </xf>
    <xf numFmtId="0" fontId="65" fillId="0" borderId="0" xfId="0" applyFont="1" applyAlignment="1" applyProtection="1">
      <alignment horizontal="left" vertical="top"/>
      <protection hidden="1"/>
    </xf>
    <xf numFmtId="0" fontId="65" fillId="0" borderId="0" xfId="0" applyFont="1" applyAlignment="1" applyProtection="1">
      <alignment vertical="center"/>
      <protection hidden="1"/>
    </xf>
    <xf numFmtId="0" fontId="93" fillId="0" borderId="0" xfId="0" applyFont="1" applyAlignment="1" applyProtection="1">
      <alignment vertical="center"/>
      <protection hidden="1"/>
    </xf>
    <xf numFmtId="0" fontId="65" fillId="0" borderId="0" xfId="0" applyFont="1" applyFill="1" applyAlignment="1" applyProtection="1">
      <alignment horizontal="left" vertical="top" wrapText="1"/>
      <protection hidden="1"/>
    </xf>
    <xf numFmtId="0" fontId="65" fillId="0" borderId="0" xfId="0" applyFont="1" applyAlignment="1" applyProtection="1">
      <alignment vertical="center" wrapText="1"/>
      <protection hidden="1"/>
    </xf>
    <xf numFmtId="0" fontId="7" fillId="0" borderId="0" xfId="0" applyFont="1" applyAlignment="1" applyProtection="1">
      <alignment vertical="top" wrapText="1"/>
      <protection hidden="1"/>
    </xf>
    <xf numFmtId="0" fontId="93" fillId="0" borderId="0" xfId="0" applyFont="1" applyAlignment="1" applyProtection="1">
      <alignment wrapText="1"/>
      <protection hidden="1"/>
    </xf>
    <xf numFmtId="0" fontId="93" fillId="0" borderId="0" xfId="0" applyFont="1" applyAlignment="1" applyProtection="1">
      <alignment horizontal="left" vertical="center"/>
      <protection hidden="1"/>
    </xf>
    <xf numFmtId="0" fontId="65" fillId="31" borderId="22" xfId="0" applyFont="1" applyFill="1" applyBorder="1" applyAlignment="1" applyProtection="1">
      <alignment horizontal="center" vertical="center"/>
      <protection hidden="1"/>
    </xf>
    <xf numFmtId="0" fontId="65" fillId="27" borderId="24" xfId="0" applyFont="1" applyFill="1" applyBorder="1" applyAlignment="1" applyProtection="1">
      <alignment horizontal="left" vertical="center" wrapText="1"/>
      <protection hidden="1"/>
    </xf>
    <xf numFmtId="0" fontId="65" fillId="27" borderId="15" xfId="0" applyFont="1" applyFill="1" applyBorder="1" applyAlignment="1" applyProtection="1">
      <alignment horizontal="left" vertical="center"/>
      <protection hidden="1"/>
    </xf>
    <xf numFmtId="0" fontId="65" fillId="27" borderId="50" xfId="0" applyFont="1" applyFill="1" applyBorder="1" applyAlignment="1" applyProtection="1">
      <alignment horizontal="left" vertical="center"/>
      <protection hidden="1"/>
    </xf>
    <xf numFmtId="174" fontId="65" fillId="27" borderId="50" xfId="4240" applyNumberFormat="1" applyFont="1" applyFill="1" applyBorder="1" applyAlignment="1" applyProtection="1">
      <alignment horizontal="right" vertical="center"/>
      <protection hidden="1"/>
    </xf>
    <xf numFmtId="174" fontId="65" fillId="27" borderId="24" xfId="4240" applyNumberFormat="1" applyFont="1" applyFill="1" applyBorder="1" applyAlignment="1" applyProtection="1">
      <alignment horizontal="right" vertical="center"/>
      <protection hidden="1"/>
    </xf>
    <xf numFmtId="1" fontId="65" fillId="27" borderId="64" xfId="0" applyNumberFormat="1" applyFont="1" applyFill="1" applyBorder="1" applyAlignment="1" applyProtection="1">
      <alignment horizontal="center" vertical="center"/>
      <protection hidden="1"/>
    </xf>
    <xf numFmtId="0" fontId="0" fillId="32" borderId="37" xfId="0" applyFill="1" applyBorder="1" applyProtection="1">
      <protection hidden="1"/>
    </xf>
    <xf numFmtId="173" fontId="8" fillId="26" borderId="31" xfId="1" applyNumberFormat="1" applyFont="1" applyBorder="1" applyAlignment="1" applyProtection="1">
      <alignment horizontal="left" vertical="center"/>
      <protection hidden="1"/>
    </xf>
    <xf numFmtId="3" fontId="8" fillId="26" borderId="31" xfId="1" applyNumberFormat="1" applyFont="1" applyBorder="1" applyAlignment="1" applyProtection="1">
      <alignment horizontal="left" vertical="center"/>
      <protection hidden="1"/>
    </xf>
    <xf numFmtId="173" fontId="8" fillId="26" borderId="50" xfId="1" applyNumberFormat="1" applyFont="1" applyBorder="1" applyAlignment="1" applyProtection="1">
      <alignment horizontal="left" vertical="center"/>
      <protection hidden="1"/>
    </xf>
    <xf numFmtId="173" fontId="65" fillId="28" borderId="21" xfId="0" applyNumberFormat="1" applyFont="1" applyFill="1" applyBorder="1" applyAlignment="1" applyProtection="1">
      <alignment horizontal="right" vertical="center"/>
      <protection locked="0"/>
    </xf>
    <xf numFmtId="49" fontId="8" fillId="27" borderId="31" xfId="1" applyNumberFormat="1" applyFont="1" applyFill="1" applyBorder="1" applyAlignment="1" applyProtection="1">
      <alignment horizontal="center" vertical="center"/>
      <protection hidden="1"/>
    </xf>
    <xf numFmtId="49" fontId="8" fillId="26" borderId="23" xfId="1" applyNumberFormat="1" applyFont="1" applyBorder="1" applyAlignment="1" applyProtection="1">
      <alignment horizontal="center" vertical="center"/>
      <protection hidden="1"/>
    </xf>
    <xf numFmtId="49" fontId="8" fillId="26" borderId="24" xfId="1" applyNumberFormat="1" applyFont="1" applyBorder="1" applyAlignment="1" applyProtection="1">
      <alignment horizontal="center" vertical="center"/>
      <protection hidden="1"/>
    </xf>
    <xf numFmtId="173" fontId="65" fillId="26" borderId="64" xfId="1" applyNumberFormat="1" applyFont="1" applyBorder="1" applyAlignment="1" applyProtection="1">
      <alignment horizontal="right" vertical="center"/>
      <protection hidden="1"/>
    </xf>
    <xf numFmtId="49" fontId="8" fillId="26" borderId="85" xfId="1" applyNumberFormat="1" applyFont="1" applyBorder="1" applyAlignment="1" applyProtection="1">
      <alignment horizontal="center" vertical="center"/>
      <protection hidden="1"/>
    </xf>
    <xf numFmtId="49" fontId="8" fillId="26" borderId="86" xfId="1" applyNumberFormat="1" applyFont="1" applyBorder="1" applyAlignment="1" applyProtection="1">
      <alignment horizontal="left" vertical="center"/>
      <protection hidden="1"/>
    </xf>
    <xf numFmtId="49" fontId="8" fillId="26" borderId="86" xfId="1" applyNumberFormat="1" applyFont="1" applyBorder="1" applyAlignment="1" applyProtection="1">
      <alignment horizontal="center" vertical="center"/>
      <protection hidden="1"/>
    </xf>
    <xf numFmtId="49" fontId="8" fillId="26" borderId="87" xfId="1" applyNumberFormat="1" applyFont="1" applyBorder="1" applyAlignment="1" applyProtection="1">
      <alignment horizontal="center" vertical="center"/>
      <protection hidden="1"/>
    </xf>
    <xf numFmtId="173" fontId="65" fillId="28" borderId="84" xfId="0" applyNumberFormat="1" applyFont="1" applyFill="1" applyBorder="1" applyAlignment="1" applyProtection="1">
      <alignment horizontal="right" vertical="center"/>
      <protection locked="0"/>
    </xf>
    <xf numFmtId="173" fontId="8" fillId="26" borderId="51" xfId="1" applyNumberFormat="1" applyFont="1" applyBorder="1" applyAlignment="1" applyProtection="1">
      <alignment horizontal="left" vertical="center"/>
      <protection hidden="1"/>
    </xf>
    <xf numFmtId="173" fontId="65" fillId="28" borderId="51" xfId="0" applyNumberFormat="1" applyFont="1" applyFill="1" applyBorder="1" applyAlignment="1" applyProtection="1">
      <alignment horizontal="right" vertical="center"/>
      <protection locked="0"/>
    </xf>
    <xf numFmtId="173" fontId="65" fillId="26" borderId="51" xfId="1" applyNumberFormat="1" applyFont="1" applyBorder="1" applyAlignment="1" applyProtection="1">
      <alignment horizontal="right" vertical="center"/>
      <protection hidden="1"/>
    </xf>
    <xf numFmtId="173" fontId="65" fillId="26" borderId="81" xfId="1" applyNumberFormat="1" applyFont="1" applyBorder="1" applyAlignment="1" applyProtection="1">
      <alignment horizontal="right" vertical="center"/>
      <protection hidden="1"/>
    </xf>
    <xf numFmtId="49" fontId="63" fillId="27" borderId="67" xfId="232" applyNumberFormat="1" applyFont="1" applyFill="1" applyBorder="1" applyAlignment="1" applyProtection="1">
      <alignment horizontal="left" vertical="center"/>
      <protection hidden="1"/>
    </xf>
    <xf numFmtId="49" fontId="63" fillId="27" borderId="88" xfId="232" applyNumberFormat="1" applyFont="1" applyFill="1" applyBorder="1" applyAlignment="1" applyProtection="1">
      <alignment horizontal="left" vertical="center"/>
      <protection hidden="1"/>
    </xf>
    <xf numFmtId="49" fontId="8" fillId="27" borderId="89" xfId="1" applyNumberFormat="1" applyFont="1" applyFill="1" applyBorder="1" applyAlignment="1" applyProtection="1">
      <alignment horizontal="left" vertical="center"/>
      <protection hidden="1"/>
    </xf>
    <xf numFmtId="49" fontId="8" fillId="27" borderId="89" xfId="0" applyNumberFormat="1" applyFont="1" applyFill="1" applyBorder="1" applyAlignment="1" applyProtection="1">
      <alignment horizontal="left" vertical="center"/>
      <protection hidden="1"/>
    </xf>
    <xf numFmtId="49" fontId="8" fillId="27" borderId="90" xfId="0" applyNumberFormat="1" applyFont="1" applyFill="1" applyBorder="1" applyAlignment="1" applyProtection="1">
      <alignment horizontal="left" vertical="center"/>
      <protection hidden="1"/>
    </xf>
    <xf numFmtId="0" fontId="95" fillId="57" borderId="31" xfId="0" applyFont="1" applyFill="1" applyBorder="1" applyAlignment="1" applyProtection="1">
      <alignment horizontal="center" vertical="center"/>
      <protection hidden="1"/>
    </xf>
    <xf numFmtId="0" fontId="95" fillId="57" borderId="31" xfId="0" applyFont="1" applyFill="1" applyBorder="1" applyAlignment="1" applyProtection="1">
      <alignment vertical="center"/>
      <protection hidden="1"/>
    </xf>
    <xf numFmtId="0" fontId="0" fillId="32" borderId="31" xfId="0" applyFill="1" applyBorder="1" applyAlignment="1" applyProtection="1">
      <alignment horizontal="left"/>
      <protection hidden="1"/>
    </xf>
    <xf numFmtId="0" fontId="65" fillId="0" borderId="0" xfId="0" applyFont="1" applyAlignment="1" applyProtection="1">
      <alignment horizontal="center" vertical="center"/>
      <protection hidden="1"/>
    </xf>
    <xf numFmtId="0" fontId="8" fillId="27" borderId="10" xfId="1" applyFont="1" applyFill="1" applyBorder="1" applyAlignment="1" applyProtection="1">
      <alignment horizontal="center" vertical="center" wrapText="1"/>
      <protection hidden="1"/>
    </xf>
    <xf numFmtId="0" fontId="8" fillId="27" borderId="11" xfId="1" applyFont="1" applyFill="1" applyBorder="1" applyAlignment="1" applyProtection="1">
      <alignment horizontal="center" vertical="center" wrapText="1"/>
      <protection hidden="1"/>
    </xf>
    <xf numFmtId="0" fontId="8" fillId="27" borderId="12" xfId="1" applyFont="1" applyFill="1" applyBorder="1" applyAlignment="1" applyProtection="1">
      <alignment horizontal="center" vertical="center" wrapText="1"/>
      <protection hidden="1"/>
    </xf>
    <xf numFmtId="0" fontId="8" fillId="27" borderId="10" xfId="1" applyFont="1" applyFill="1" applyBorder="1" applyAlignment="1" applyProtection="1">
      <alignment horizontal="center" vertical="center"/>
      <protection hidden="1"/>
    </xf>
    <xf numFmtId="0" fontId="8" fillId="27" borderId="11" xfId="1" applyFont="1" applyFill="1" applyBorder="1" applyAlignment="1" applyProtection="1">
      <alignment horizontal="center" vertical="center"/>
      <protection hidden="1"/>
    </xf>
    <xf numFmtId="0" fontId="8" fillId="27" borderId="12" xfId="1" applyFont="1" applyFill="1" applyBorder="1" applyAlignment="1" applyProtection="1">
      <alignment horizontal="center" vertical="center"/>
      <protection hidden="1"/>
    </xf>
    <xf numFmtId="0" fontId="8" fillId="26" borderId="45" xfId="1" applyFont="1" applyBorder="1" applyAlignment="1" applyProtection="1">
      <alignment horizontal="center" vertical="center"/>
      <protection hidden="1"/>
    </xf>
    <xf numFmtId="0" fontId="8" fillId="26" borderId="54" xfId="1" applyFont="1" applyBorder="1" applyAlignment="1" applyProtection="1">
      <alignment horizontal="center" vertical="center"/>
      <protection hidden="1"/>
    </xf>
    <xf numFmtId="0" fontId="8" fillId="26" borderId="43" xfId="1" applyFont="1" applyBorder="1" applyAlignment="1" applyProtection="1">
      <alignment horizontal="center" vertical="center"/>
      <protection hidden="1"/>
    </xf>
    <xf numFmtId="0" fontId="65" fillId="27" borderId="14" xfId="0" applyFont="1" applyFill="1" applyBorder="1" applyAlignment="1" applyProtection="1">
      <alignment horizontal="left" vertical="center"/>
      <protection hidden="1"/>
    </xf>
    <xf numFmtId="0" fontId="65" fillId="27" borderId="15" xfId="0" applyFont="1" applyFill="1" applyBorder="1" applyAlignment="1" applyProtection="1">
      <alignment horizontal="left" vertical="center"/>
      <protection hidden="1"/>
    </xf>
    <xf numFmtId="0" fontId="65" fillId="27" borderId="23" xfId="0" applyFont="1" applyFill="1" applyBorder="1" applyAlignment="1" applyProtection="1">
      <alignment horizontal="left" vertical="center"/>
      <protection hidden="1"/>
    </xf>
    <xf numFmtId="0" fontId="65" fillId="27" borderId="24" xfId="0" applyFont="1" applyFill="1" applyBorder="1" applyAlignment="1" applyProtection="1">
      <alignment horizontal="left" vertical="center"/>
      <protection hidden="1"/>
    </xf>
    <xf numFmtId="0" fontId="7" fillId="0" borderId="0" xfId="0" applyFont="1" applyAlignment="1" applyProtection="1">
      <alignment horizontal="left"/>
      <protection hidden="1"/>
    </xf>
    <xf numFmtId="49" fontId="65" fillId="28" borderId="10" xfId="0" applyNumberFormat="1" applyFont="1" applyFill="1" applyBorder="1" applyAlignment="1" applyProtection="1">
      <alignment horizontal="left"/>
      <protection locked="0"/>
    </xf>
    <xf numFmtId="49" fontId="65" fillId="28" borderId="11" xfId="0" applyNumberFormat="1" applyFont="1" applyFill="1" applyBorder="1" applyAlignment="1" applyProtection="1">
      <alignment horizontal="left"/>
      <protection locked="0"/>
    </xf>
    <xf numFmtId="49" fontId="65" fillId="28" borderId="12" xfId="0" applyNumberFormat="1" applyFont="1" applyFill="1" applyBorder="1" applyAlignment="1" applyProtection="1">
      <alignment horizontal="left"/>
      <protection locked="0"/>
    </xf>
    <xf numFmtId="164" fontId="65" fillId="28" borderId="10" xfId="0" applyNumberFormat="1" applyFont="1" applyFill="1" applyBorder="1" applyAlignment="1" applyProtection="1">
      <alignment horizontal="left"/>
      <protection locked="0"/>
    </xf>
    <xf numFmtId="164" fontId="65" fillId="28" borderId="11" xfId="0" applyNumberFormat="1" applyFont="1" applyFill="1" applyBorder="1" applyAlignment="1" applyProtection="1">
      <alignment horizontal="left"/>
      <protection locked="0"/>
    </xf>
    <xf numFmtId="164" fontId="65" fillId="28" borderId="12" xfId="0" applyNumberFormat="1" applyFont="1" applyFill="1" applyBorder="1" applyAlignment="1" applyProtection="1">
      <alignment horizontal="left"/>
      <protection locked="0"/>
    </xf>
    <xf numFmtId="14" fontId="65" fillId="28" borderId="10" xfId="0" applyNumberFormat="1" applyFont="1" applyFill="1" applyBorder="1" applyAlignment="1" applyProtection="1">
      <alignment horizontal="left"/>
      <protection locked="0"/>
    </xf>
    <xf numFmtId="14" fontId="65" fillId="28" borderId="11" xfId="0" applyNumberFormat="1" applyFont="1" applyFill="1" applyBorder="1" applyAlignment="1" applyProtection="1">
      <alignment horizontal="left"/>
      <protection locked="0"/>
    </xf>
    <xf numFmtId="14" fontId="65" fillId="28" borderId="12" xfId="0" applyNumberFormat="1" applyFont="1" applyFill="1" applyBorder="1" applyAlignment="1" applyProtection="1">
      <alignment horizontal="left"/>
      <protection locked="0"/>
    </xf>
    <xf numFmtId="0" fontId="10" fillId="30" borderId="45" xfId="0" applyFont="1" applyFill="1" applyBorder="1" applyAlignment="1" applyProtection="1">
      <alignment horizontal="center" vertical="center"/>
      <protection hidden="1"/>
    </xf>
    <xf numFmtId="0" fontId="10" fillId="30" borderId="54" xfId="0" applyFont="1" applyFill="1" applyBorder="1" applyAlignment="1" applyProtection="1">
      <alignment horizontal="center" vertical="center"/>
      <protection hidden="1"/>
    </xf>
    <xf numFmtId="0" fontId="10" fillId="30" borderId="43" xfId="0" applyFont="1" applyFill="1" applyBorder="1" applyAlignment="1" applyProtection="1">
      <alignment horizontal="center" vertical="center"/>
      <protection hidden="1"/>
    </xf>
    <xf numFmtId="0" fontId="65" fillId="27" borderId="31" xfId="0" applyFont="1" applyFill="1" applyBorder="1" applyAlignment="1" applyProtection="1">
      <alignment horizontal="left" vertical="center"/>
      <protection hidden="1"/>
    </xf>
    <xf numFmtId="0" fontId="65" fillId="27" borderId="50" xfId="0" applyFont="1" applyFill="1" applyBorder="1" applyAlignment="1" applyProtection="1">
      <alignment horizontal="left" vertical="center"/>
      <protection hidden="1"/>
    </xf>
    <xf numFmtId="49" fontId="4" fillId="68" borderId="13" xfId="1" applyNumberFormat="1" applyFont="1" applyFill="1" applyBorder="1" applyAlignment="1" applyProtection="1">
      <alignment horizontal="center" vertical="center"/>
      <protection hidden="1"/>
    </xf>
    <xf numFmtId="49" fontId="4" fillId="68" borderId="22" xfId="1" applyNumberFormat="1" applyFont="1" applyFill="1" applyBorder="1" applyAlignment="1" applyProtection="1">
      <alignment horizontal="center" vertical="center"/>
      <protection hidden="1"/>
    </xf>
    <xf numFmtId="49" fontId="8" fillId="68" borderId="13" xfId="1" applyNumberFormat="1" applyFont="1" applyFill="1" applyBorder="1" applyAlignment="1" applyProtection="1">
      <alignment horizontal="center" vertical="center"/>
      <protection hidden="1"/>
    </xf>
    <xf numFmtId="49" fontId="8" fillId="68" borderId="14" xfId="1" applyNumberFormat="1" applyFont="1" applyFill="1" applyBorder="1" applyAlignment="1" applyProtection="1">
      <alignment horizontal="center" vertical="center"/>
      <protection hidden="1"/>
    </xf>
    <xf numFmtId="49" fontId="8" fillId="68" borderId="35" xfId="1" applyNumberFormat="1" applyFont="1" applyFill="1" applyBorder="1" applyAlignment="1" applyProtection="1">
      <alignment horizontal="left" vertical="center" wrapText="1"/>
      <protection hidden="1"/>
    </xf>
    <xf numFmtId="49" fontId="8" fillId="68" borderId="67" xfId="1" applyNumberFormat="1" applyFont="1" applyFill="1" applyBorder="1" applyAlignment="1" applyProtection="1">
      <alignment horizontal="left" vertical="center" wrapText="1"/>
      <protection hidden="1"/>
    </xf>
    <xf numFmtId="0" fontId="65" fillId="28" borderId="60" xfId="0" applyFont="1" applyFill="1" applyBorder="1" applyAlignment="1" applyProtection="1">
      <alignment horizontal="left" vertical="center" wrapText="1"/>
      <protection locked="0"/>
    </xf>
    <xf numFmtId="0" fontId="65" fillId="28" borderId="35" xfId="0" applyFont="1" applyFill="1" applyBorder="1" applyAlignment="1" applyProtection="1">
      <alignment horizontal="left" vertical="center" wrapText="1"/>
      <protection locked="0"/>
    </xf>
    <xf numFmtId="0" fontId="10" fillId="30" borderId="13" xfId="0" applyFont="1" applyFill="1" applyBorder="1" applyAlignment="1" applyProtection="1">
      <alignment horizontal="center" vertical="center"/>
      <protection hidden="1"/>
    </xf>
    <xf numFmtId="0" fontId="10" fillId="30" borderId="15" xfId="0" applyFont="1" applyFill="1" applyBorder="1" applyAlignment="1" applyProtection="1">
      <alignment horizontal="center" vertical="center"/>
      <protection hidden="1"/>
    </xf>
    <xf numFmtId="0" fontId="10" fillId="30" borderId="22" xfId="0" applyFont="1" applyFill="1" applyBorder="1" applyAlignment="1" applyProtection="1">
      <alignment horizontal="center" vertical="center"/>
      <protection hidden="1"/>
    </xf>
    <xf numFmtId="0" fontId="10" fillId="30" borderId="24" xfId="0" applyFont="1" applyFill="1" applyBorder="1" applyAlignment="1" applyProtection="1">
      <alignment horizontal="center" vertical="center"/>
      <protection hidden="1"/>
    </xf>
    <xf numFmtId="0" fontId="63" fillId="26" borderId="13" xfId="232" applyFill="1" applyBorder="1" applyAlignment="1" applyProtection="1">
      <alignment horizontal="center" vertical="center" wrapText="1"/>
      <protection hidden="1"/>
    </xf>
    <xf numFmtId="0" fontId="63" fillId="26" borderId="14" xfId="232" applyFill="1" applyBorder="1" applyAlignment="1" applyProtection="1">
      <alignment horizontal="center" vertical="center" wrapText="1"/>
      <protection hidden="1"/>
    </xf>
    <xf numFmtId="49" fontId="8" fillId="26" borderId="45" xfId="1" applyNumberFormat="1" applyFont="1" applyBorder="1" applyAlignment="1" applyProtection="1">
      <alignment horizontal="center" vertical="center"/>
      <protection hidden="1"/>
    </xf>
    <xf numFmtId="0" fontId="93" fillId="0" borderId="37" xfId="0" applyFont="1" applyBorder="1" applyAlignment="1" applyProtection="1">
      <alignment horizontal="center" vertical="center"/>
      <protection hidden="1"/>
    </xf>
    <xf numFmtId="0" fontId="93" fillId="0" borderId="34" xfId="0" applyFont="1" applyBorder="1" applyAlignment="1" applyProtection="1">
      <alignment horizontal="center" vertical="center"/>
      <protection hidden="1"/>
    </xf>
    <xf numFmtId="49" fontId="8" fillId="26" borderId="59" xfId="1" applyNumberFormat="1" applyFont="1" applyBorder="1" applyAlignment="1" applyProtection="1">
      <alignment horizontal="center" vertical="center" wrapText="1"/>
      <protection hidden="1"/>
    </xf>
    <xf numFmtId="0" fontId="93" fillId="0" borderId="38" xfId="0" applyFont="1" applyBorder="1" applyAlignment="1" applyProtection="1">
      <alignment horizontal="center" vertical="center" wrapText="1"/>
      <protection hidden="1"/>
    </xf>
    <xf numFmtId="0" fontId="93" fillId="0" borderId="35" xfId="0" applyFont="1" applyBorder="1" applyAlignment="1" applyProtection="1">
      <alignment horizontal="center" vertical="center" wrapText="1"/>
      <protection hidden="1"/>
    </xf>
    <xf numFmtId="49" fontId="8" fillId="26" borderId="56" xfId="1" applyNumberFormat="1" applyFont="1" applyBorder="1" applyAlignment="1" applyProtection="1">
      <alignment horizontal="center" vertical="center"/>
      <protection hidden="1"/>
    </xf>
    <xf numFmtId="49" fontId="8" fillId="26" borderId="74" xfId="1" applyNumberFormat="1" applyFont="1" applyBorder="1" applyAlignment="1" applyProtection="1">
      <alignment horizontal="center" vertical="center"/>
      <protection hidden="1"/>
    </xf>
    <xf numFmtId="49" fontId="8" fillId="26" borderId="67" xfId="1" applyNumberFormat="1" applyFont="1" applyBorder="1" applyAlignment="1" applyProtection="1">
      <alignment horizontal="center" vertical="center"/>
      <protection hidden="1"/>
    </xf>
    <xf numFmtId="49" fontId="8" fillId="68" borderId="22" xfId="1" applyNumberFormat="1" applyFont="1" applyFill="1" applyBorder="1" applyAlignment="1" applyProtection="1">
      <alignment horizontal="center" vertical="center"/>
      <protection hidden="1"/>
    </xf>
    <xf numFmtId="49" fontId="8" fillId="68" borderId="23" xfId="1" applyNumberFormat="1" applyFont="1" applyFill="1" applyBorder="1" applyAlignment="1" applyProtection="1">
      <alignment horizontal="center" vertical="center"/>
      <protection hidden="1"/>
    </xf>
    <xf numFmtId="49" fontId="63" fillId="68" borderId="14" xfId="232" applyNumberFormat="1" applyFill="1" applyBorder="1" applyAlignment="1" applyProtection="1">
      <alignment vertical="center" wrapText="1"/>
      <protection hidden="1"/>
    </xf>
    <xf numFmtId="49" fontId="63" fillId="68" borderId="44" xfId="232" applyNumberFormat="1" applyFill="1" applyBorder="1" applyAlignment="1" applyProtection="1">
      <alignment vertical="center" wrapText="1"/>
      <protection hidden="1"/>
    </xf>
    <xf numFmtId="0" fontId="65" fillId="28" borderId="13" xfId="0" applyFont="1" applyFill="1" applyBorder="1" applyAlignment="1" applyProtection="1">
      <alignment horizontal="left" vertical="center" wrapText="1"/>
      <protection locked="0"/>
    </xf>
    <xf numFmtId="0" fontId="65" fillId="28" borderId="14" xfId="0" applyFont="1" applyFill="1" applyBorder="1" applyAlignment="1" applyProtection="1">
      <alignment horizontal="left" vertical="center" wrapText="1"/>
      <protection locked="0"/>
    </xf>
    <xf numFmtId="49" fontId="8" fillId="68" borderId="44" xfId="1" applyNumberFormat="1" applyFont="1" applyFill="1" applyBorder="1" applyAlignment="1" applyProtection="1">
      <alignment horizontal="center" vertical="center"/>
      <protection hidden="1"/>
    </xf>
    <xf numFmtId="0" fontId="93" fillId="0" borderId="23" xfId="0" applyFont="1" applyBorder="1" applyAlignment="1" applyProtection="1">
      <alignment horizontal="center" vertical="center"/>
      <protection hidden="1"/>
    </xf>
    <xf numFmtId="0" fontId="93" fillId="0" borderId="47" xfId="0" applyFont="1" applyBorder="1" applyAlignment="1" applyProtection="1">
      <alignment horizontal="center" vertical="center"/>
      <protection hidden="1"/>
    </xf>
    <xf numFmtId="49" fontId="8" fillId="26" borderId="10" xfId="1" applyNumberFormat="1" applyFont="1" applyBorder="1" applyAlignment="1" applyProtection="1">
      <alignment horizontal="center" vertical="center"/>
      <protection hidden="1"/>
    </xf>
    <xf numFmtId="49" fontId="8" fillId="26" borderId="11" xfId="1" applyNumberFormat="1" applyFont="1" applyBorder="1" applyAlignment="1" applyProtection="1">
      <alignment horizontal="center" vertical="center"/>
      <protection hidden="1"/>
    </xf>
    <xf numFmtId="49" fontId="8" fillId="26" borderId="12" xfId="1" applyNumberFormat="1" applyFont="1" applyBorder="1" applyAlignment="1" applyProtection="1">
      <alignment horizontal="center" vertical="center"/>
      <protection hidden="1"/>
    </xf>
    <xf numFmtId="49" fontId="8" fillId="27" borderId="15" xfId="1" applyNumberFormat="1" applyFont="1" applyFill="1" applyBorder="1" applyAlignment="1" applyProtection="1">
      <alignment horizontal="center" vertical="center"/>
      <protection hidden="1"/>
    </xf>
    <xf numFmtId="49" fontId="8" fillId="27" borderId="24" xfId="1" applyNumberFormat="1" applyFont="1" applyFill="1" applyBorder="1" applyAlignment="1" applyProtection="1">
      <alignment horizontal="center" vertical="center"/>
      <protection hidden="1"/>
    </xf>
    <xf numFmtId="0" fontId="95" fillId="57" borderId="31" xfId="0" applyFont="1" applyFill="1" applyBorder="1" applyAlignment="1" applyProtection="1">
      <alignment horizontal="center"/>
      <protection hidden="1"/>
    </xf>
    <xf numFmtId="0" fontId="95" fillId="57" borderId="31" xfId="4241" applyFont="1" applyFill="1" applyBorder="1" applyAlignment="1" applyProtection="1">
      <alignment horizontal="center"/>
      <protection hidden="1"/>
    </xf>
    <xf numFmtId="0" fontId="95" fillId="57" borderId="17" xfId="0" applyFont="1" applyFill="1" applyBorder="1" applyAlignment="1" applyProtection="1">
      <alignment horizontal="center" vertical="center"/>
      <protection hidden="1"/>
    </xf>
    <xf numFmtId="0" fontId="95" fillId="57" borderId="51" xfId="0" applyFont="1" applyFill="1" applyBorder="1" applyAlignment="1" applyProtection="1">
      <alignment horizontal="center" vertical="center"/>
      <protection hidden="1"/>
    </xf>
    <xf numFmtId="0" fontId="0" fillId="32" borderId="19" xfId="0" applyFill="1" applyBorder="1" applyAlignment="1" applyProtection="1">
      <alignment horizontal="left" vertical="top" wrapText="1"/>
      <protection hidden="1"/>
    </xf>
    <xf numFmtId="0" fontId="0" fillId="32" borderId="38" xfId="0" applyFill="1" applyBorder="1" applyAlignment="1" applyProtection="1">
      <alignment horizontal="left" vertical="top" wrapText="1"/>
      <protection hidden="1"/>
    </xf>
    <xf numFmtId="0" fontId="0" fillId="32" borderId="20" xfId="0" applyFill="1" applyBorder="1" applyAlignment="1" applyProtection="1">
      <alignment horizontal="left" vertical="top" wrapText="1"/>
      <protection hidden="1"/>
    </xf>
    <xf numFmtId="0" fontId="95" fillId="57" borderId="0" xfId="0" applyFont="1" applyFill="1" applyBorder="1" applyAlignment="1" applyProtection="1">
      <alignment horizontal="center" wrapText="1"/>
      <protection hidden="1"/>
    </xf>
    <xf numFmtId="0" fontId="95" fillId="57" borderId="91" xfId="0" applyFont="1" applyFill="1" applyBorder="1" applyAlignment="1" applyProtection="1">
      <alignment horizontal="center" wrapText="1"/>
      <protection hidden="1"/>
    </xf>
    <xf numFmtId="0" fontId="0" fillId="32" borderId="31" xfId="0" applyFill="1" applyBorder="1" applyAlignment="1" applyProtection="1">
      <alignment horizontal="left" vertical="top" wrapText="1"/>
      <protection hidden="1"/>
    </xf>
    <xf numFmtId="0" fontId="0" fillId="32" borderId="31" xfId="0" applyFill="1" applyBorder="1" applyAlignment="1" applyProtection="1">
      <alignment horizontal="center" vertical="top" wrapText="1"/>
      <protection hidden="1"/>
    </xf>
    <xf numFmtId="0" fontId="95" fillId="57" borderId="31" xfId="0" applyFont="1" applyFill="1" applyBorder="1" applyAlignment="1" applyProtection="1">
      <alignment vertical="center"/>
      <protection hidden="1"/>
    </xf>
    <xf numFmtId="0" fontId="95" fillId="57" borderId="17" xfId="0" applyFont="1" applyFill="1" applyBorder="1" applyAlignment="1" applyProtection="1">
      <alignment horizontal="center"/>
      <protection hidden="1"/>
    </xf>
    <xf numFmtId="0" fontId="95" fillId="57" borderId="51" xfId="0" applyFont="1" applyFill="1" applyBorder="1" applyAlignment="1" applyProtection="1">
      <alignment horizontal="center"/>
      <protection hidden="1"/>
    </xf>
    <xf numFmtId="0" fontId="10" fillId="30" borderId="10" xfId="0" applyFont="1" applyFill="1" applyBorder="1" applyAlignment="1" applyProtection="1">
      <alignment horizontal="center" vertical="center"/>
      <protection hidden="1"/>
    </xf>
    <xf numFmtId="0" fontId="0" fillId="0" borderId="11" xfId="0" applyBorder="1" applyAlignment="1" applyProtection="1">
      <alignment horizontal="center" vertical="center"/>
      <protection hidden="1"/>
    </xf>
    <xf numFmtId="0" fontId="0" fillId="0" borderId="12" xfId="0" applyBorder="1" applyAlignment="1" applyProtection="1">
      <alignment horizontal="center" vertical="center"/>
      <protection hidden="1"/>
    </xf>
    <xf numFmtId="0" fontId="8" fillId="27" borderId="66" xfId="1" applyFont="1" applyFill="1" applyBorder="1" applyAlignment="1" applyProtection="1">
      <alignment horizontal="center" vertical="center"/>
      <protection hidden="1"/>
    </xf>
    <xf numFmtId="0" fontId="8" fillId="27" borderId="69" xfId="1" applyFont="1" applyFill="1" applyBorder="1" applyAlignment="1" applyProtection="1">
      <alignment horizontal="center" vertical="center"/>
      <protection hidden="1"/>
    </xf>
    <xf numFmtId="0" fontId="8" fillId="27" borderId="55" xfId="0" applyFont="1" applyFill="1" applyBorder="1" applyAlignment="1" applyProtection="1">
      <alignment horizontal="center" vertical="center"/>
      <protection hidden="1"/>
    </xf>
    <xf numFmtId="0" fontId="8" fillId="27" borderId="60" xfId="0" applyFont="1" applyFill="1" applyBorder="1" applyAlignment="1" applyProtection="1">
      <alignment horizontal="center" vertical="center"/>
      <protection hidden="1"/>
    </xf>
    <xf numFmtId="0" fontId="8" fillId="27" borderId="56" xfId="0" applyFont="1" applyFill="1" applyBorder="1" applyAlignment="1" applyProtection="1">
      <alignment horizontal="center" vertical="center"/>
      <protection hidden="1"/>
    </xf>
    <xf numFmtId="0" fontId="8" fillId="27" borderId="67" xfId="0" applyFont="1" applyFill="1" applyBorder="1" applyAlignment="1" applyProtection="1">
      <alignment horizontal="center" vertical="center"/>
      <protection hidden="1"/>
    </xf>
    <xf numFmtId="0" fontId="63" fillId="27" borderId="10" xfId="232" applyFill="1" applyBorder="1" applyAlignment="1" applyProtection="1">
      <alignment horizontal="center" vertical="center"/>
      <protection hidden="1"/>
    </xf>
    <xf numFmtId="0" fontId="63" fillId="27" borderId="11" xfId="232" applyFill="1" applyBorder="1" applyAlignment="1" applyProtection="1">
      <alignment horizontal="center" vertical="center"/>
      <protection hidden="1"/>
    </xf>
    <xf numFmtId="0" fontId="63" fillId="27" borderId="12" xfId="232" applyFill="1" applyBorder="1" applyAlignment="1" applyProtection="1">
      <alignment horizontal="center" vertical="center"/>
      <protection hidden="1"/>
    </xf>
    <xf numFmtId="0" fontId="8" fillId="27" borderId="14" xfId="0" applyFont="1" applyFill="1" applyBorder="1" applyAlignment="1" applyProtection="1">
      <alignment horizontal="center" vertical="center"/>
      <protection hidden="1"/>
    </xf>
    <xf numFmtId="49" fontId="4" fillId="26" borderId="45" xfId="1" applyNumberFormat="1" applyFont="1" applyBorder="1" applyAlignment="1" applyProtection="1">
      <alignment horizontal="center" vertical="center"/>
      <protection hidden="1"/>
    </xf>
    <xf numFmtId="49" fontId="4" fillId="26" borderId="54" xfId="1" applyNumberFormat="1" applyFont="1" applyBorder="1" applyAlignment="1" applyProtection="1">
      <alignment horizontal="center" vertical="center"/>
      <protection hidden="1"/>
    </xf>
    <xf numFmtId="49" fontId="4" fillId="26" borderId="37" xfId="1" applyNumberFormat="1" applyFont="1" applyBorder="1" applyAlignment="1" applyProtection="1">
      <alignment horizontal="center" vertical="center"/>
      <protection hidden="1"/>
    </xf>
    <xf numFmtId="49" fontId="4" fillId="26" borderId="0" xfId="1" applyNumberFormat="1" applyFont="1" applyBorder="1" applyAlignment="1" applyProtection="1">
      <alignment horizontal="center" vertical="center"/>
      <protection hidden="1"/>
    </xf>
    <xf numFmtId="49" fontId="4" fillId="26" borderId="34" xfId="1" applyNumberFormat="1" applyFont="1" applyBorder="1" applyAlignment="1" applyProtection="1">
      <alignment horizontal="center" vertical="center"/>
      <protection hidden="1"/>
    </xf>
    <xf numFmtId="0" fontId="8" fillId="27" borderId="13" xfId="0" applyFont="1" applyFill="1" applyBorder="1" applyAlignment="1" applyProtection="1">
      <alignment horizontal="center" vertical="center" wrapText="1"/>
      <protection hidden="1"/>
    </xf>
    <xf numFmtId="0" fontId="8" fillId="27" borderId="49" xfId="0" applyFont="1" applyFill="1" applyBorder="1" applyAlignment="1" applyProtection="1">
      <alignment horizontal="center" vertical="center" wrapText="1"/>
      <protection hidden="1"/>
    </xf>
    <xf numFmtId="0" fontId="8" fillId="27" borderId="14" xfId="0" applyFont="1" applyFill="1" applyBorder="1" applyAlignment="1" applyProtection="1">
      <alignment horizontal="center" vertical="center" wrapText="1"/>
      <protection hidden="1"/>
    </xf>
    <xf numFmtId="0" fontId="8" fillId="27" borderId="31" xfId="0" applyFont="1" applyFill="1" applyBorder="1" applyAlignment="1" applyProtection="1">
      <alignment horizontal="center" vertical="center" wrapText="1"/>
      <protection hidden="1"/>
    </xf>
    <xf numFmtId="0" fontId="8" fillId="27" borderId="15" xfId="0" applyFont="1" applyFill="1" applyBorder="1" applyAlignment="1" applyProtection="1">
      <alignment horizontal="center" vertical="center" wrapText="1"/>
      <protection hidden="1"/>
    </xf>
    <xf numFmtId="0" fontId="8" fillId="27" borderId="50" xfId="0" applyFont="1" applyFill="1" applyBorder="1" applyAlignment="1" applyProtection="1">
      <alignment horizontal="center" vertical="center" wrapText="1"/>
      <protection hidden="1"/>
    </xf>
    <xf numFmtId="0" fontId="8" fillId="27" borderId="73" xfId="0" applyFont="1" applyFill="1" applyBorder="1" applyAlignment="1" applyProtection="1">
      <alignment horizontal="center" vertical="center"/>
      <protection hidden="1"/>
    </xf>
    <xf numFmtId="0" fontId="8" fillId="27" borderId="74" xfId="0" applyFont="1" applyFill="1" applyBorder="1" applyAlignment="1" applyProtection="1">
      <alignment horizontal="center" vertical="center"/>
      <protection hidden="1"/>
    </xf>
    <xf numFmtId="0" fontId="10" fillId="30" borderId="34" xfId="0" applyFont="1" applyFill="1" applyBorder="1" applyAlignment="1" applyProtection="1">
      <alignment horizontal="center" vertical="center"/>
      <protection hidden="1"/>
    </xf>
    <xf numFmtId="0" fontId="0" fillId="0" borderId="53" xfId="0" applyBorder="1" applyAlignment="1" applyProtection="1">
      <alignment horizontal="center" vertical="center"/>
      <protection hidden="1"/>
    </xf>
    <xf numFmtId="0" fontId="0" fillId="0" borderId="48" xfId="0" applyBorder="1" applyAlignment="1" applyProtection="1">
      <protection hidden="1"/>
    </xf>
    <xf numFmtId="0" fontId="63" fillId="0" borderId="11" xfId="232" applyBorder="1" applyAlignment="1" applyProtection="1">
      <alignment horizontal="center" vertical="center"/>
      <protection hidden="1"/>
    </xf>
    <xf numFmtId="0" fontId="63" fillId="0" borderId="12" xfId="232" applyBorder="1" applyAlignment="1" applyProtection="1">
      <alignment horizontal="center" vertical="center"/>
      <protection hidden="1"/>
    </xf>
    <xf numFmtId="49" fontId="8" fillId="26" borderId="13" xfId="1" applyNumberFormat="1" applyFont="1" applyBorder="1" applyAlignment="1" applyProtection="1">
      <alignment horizontal="center" vertical="center" wrapText="1"/>
      <protection hidden="1"/>
    </xf>
    <xf numFmtId="0" fontId="8" fillId="0" borderId="15" xfId="0" applyFont="1" applyBorder="1" applyAlignment="1" applyProtection="1">
      <alignment horizontal="center" vertical="center" wrapText="1"/>
      <protection hidden="1"/>
    </xf>
    <xf numFmtId="49" fontId="8" fillId="26" borderId="49" xfId="1" applyNumberFormat="1" applyFont="1" applyBorder="1" applyAlignment="1" applyProtection="1">
      <alignment horizontal="center" vertical="center" wrapText="1"/>
      <protection hidden="1"/>
    </xf>
    <xf numFmtId="0" fontId="8" fillId="0" borderId="50" xfId="0" applyFont="1" applyBorder="1" applyAlignment="1" applyProtection="1">
      <alignment horizontal="center" vertical="center" wrapText="1"/>
      <protection hidden="1"/>
    </xf>
    <xf numFmtId="49" fontId="8" fillId="26" borderId="22" xfId="1" applyNumberFormat="1" applyFont="1" applyBorder="1" applyAlignment="1" applyProtection="1">
      <alignment horizontal="center" vertical="center" wrapText="1"/>
      <protection hidden="1"/>
    </xf>
    <xf numFmtId="0" fontId="8" fillId="0" borderId="24" xfId="0" applyFont="1" applyBorder="1" applyAlignment="1" applyProtection="1">
      <alignment horizontal="center" vertical="center" wrapText="1"/>
      <protection hidden="1"/>
    </xf>
    <xf numFmtId="0" fontId="8" fillId="27" borderId="55" xfId="0" applyFont="1" applyFill="1" applyBorder="1" applyAlignment="1" applyProtection="1">
      <alignment horizontal="center" wrapText="1"/>
      <protection hidden="1"/>
    </xf>
    <xf numFmtId="0" fontId="8" fillId="27" borderId="16" xfId="0" applyFont="1" applyFill="1" applyBorder="1" applyAlignment="1" applyProtection="1">
      <alignment horizontal="center" wrapText="1"/>
      <protection hidden="1"/>
    </xf>
    <xf numFmtId="0" fontId="8" fillId="27" borderId="59" xfId="0" applyFont="1" applyFill="1" applyBorder="1" applyAlignment="1" applyProtection="1">
      <alignment horizontal="center" vertical="center" wrapText="1"/>
      <protection hidden="1"/>
    </xf>
    <xf numFmtId="0" fontId="8" fillId="27" borderId="20" xfId="0" applyFont="1" applyFill="1" applyBorder="1" applyAlignment="1" applyProtection="1">
      <alignment horizontal="center" vertical="center" wrapText="1"/>
      <protection hidden="1"/>
    </xf>
    <xf numFmtId="0" fontId="8" fillId="27" borderId="57" xfId="0" applyFont="1" applyFill="1" applyBorder="1" applyAlignment="1" applyProtection="1">
      <alignment horizontal="center" vertical="center" wrapText="1"/>
      <protection hidden="1"/>
    </xf>
    <xf numFmtId="0" fontId="8" fillId="27" borderId="21" xfId="0" applyFont="1" applyFill="1" applyBorder="1" applyAlignment="1" applyProtection="1">
      <alignment horizontal="center" vertical="center" wrapText="1"/>
      <protection hidden="1"/>
    </xf>
    <xf numFmtId="0" fontId="8" fillId="27" borderId="55" xfId="1" applyFont="1" applyFill="1" applyBorder="1" applyAlignment="1" applyProtection="1">
      <alignment horizontal="center" vertical="center" wrapText="1"/>
      <protection hidden="1"/>
    </xf>
    <xf numFmtId="0" fontId="8" fillId="27" borderId="60" xfId="1" applyFont="1" applyFill="1" applyBorder="1" applyAlignment="1" applyProtection="1">
      <alignment horizontal="center" vertical="center" wrapText="1"/>
      <protection hidden="1"/>
    </xf>
    <xf numFmtId="0" fontId="8" fillId="27" borderId="59" xfId="1" applyFont="1" applyFill="1" applyBorder="1" applyAlignment="1" applyProtection="1">
      <alignment horizontal="center" vertical="center" wrapText="1"/>
      <protection hidden="1"/>
    </xf>
    <xf numFmtId="0" fontId="8" fillId="27" borderId="35" xfId="1" applyFont="1" applyFill="1" applyBorder="1" applyAlignment="1" applyProtection="1">
      <alignment horizontal="center" vertical="center" wrapText="1"/>
      <protection hidden="1"/>
    </xf>
    <xf numFmtId="0" fontId="8" fillId="27" borderId="57" xfId="1" applyFont="1" applyFill="1" applyBorder="1" applyAlignment="1" applyProtection="1">
      <alignment horizontal="center" vertical="center" wrapText="1"/>
      <protection hidden="1"/>
    </xf>
    <xf numFmtId="0" fontId="8" fillId="27" borderId="36" xfId="1" applyFont="1" applyFill="1" applyBorder="1" applyAlignment="1" applyProtection="1">
      <alignment horizontal="center" vertical="center" wrapText="1"/>
      <protection hidden="1"/>
    </xf>
    <xf numFmtId="0" fontId="8" fillId="27" borderId="45" xfId="0" applyFont="1" applyFill="1" applyBorder="1" applyAlignment="1" applyProtection="1">
      <alignment horizontal="center" vertical="center" wrapText="1"/>
      <protection hidden="1"/>
    </xf>
    <xf numFmtId="0" fontId="8" fillId="27" borderId="54" xfId="0" applyFont="1" applyFill="1" applyBorder="1" applyAlignment="1" applyProtection="1">
      <alignment horizontal="center" vertical="center" wrapText="1"/>
      <protection hidden="1"/>
    </xf>
    <xf numFmtId="0" fontId="8" fillId="27" borderId="37" xfId="0" applyFont="1" applyFill="1" applyBorder="1" applyAlignment="1" applyProtection="1">
      <alignment horizontal="center" vertical="center" wrapText="1"/>
      <protection hidden="1"/>
    </xf>
    <xf numFmtId="0" fontId="8" fillId="27" borderId="0" xfId="0" applyFont="1" applyFill="1" applyBorder="1" applyAlignment="1" applyProtection="1">
      <alignment horizontal="center" vertical="center" wrapText="1"/>
      <protection hidden="1"/>
    </xf>
    <xf numFmtId="0" fontId="8" fillId="27" borderId="34" xfId="0" applyFont="1" applyFill="1" applyBorder="1" applyAlignment="1" applyProtection="1">
      <alignment horizontal="center" vertical="center" wrapText="1"/>
      <protection hidden="1"/>
    </xf>
    <xf numFmtId="0" fontId="8" fillId="27" borderId="53" xfId="0" applyFont="1" applyFill="1" applyBorder="1" applyAlignment="1" applyProtection="1">
      <alignment horizontal="center" vertical="center" wrapText="1"/>
      <protection hidden="1"/>
    </xf>
    <xf numFmtId="0" fontId="8" fillId="27" borderId="79" xfId="1" applyFont="1" applyFill="1" applyBorder="1" applyAlignment="1" applyProtection="1">
      <alignment horizontal="center" vertical="center"/>
      <protection hidden="1"/>
    </xf>
    <xf numFmtId="0" fontId="93" fillId="0" borderId="80" xfId="0" applyFont="1" applyBorder="1" applyAlignment="1" applyProtection="1">
      <alignment horizontal="center" vertical="center"/>
      <protection hidden="1"/>
    </xf>
    <xf numFmtId="0" fontId="65" fillId="0" borderId="0" xfId="0" applyFont="1" applyAlignment="1" applyProtection="1">
      <alignment horizontal="left" wrapText="1"/>
      <protection hidden="1"/>
    </xf>
    <xf numFmtId="0" fontId="7" fillId="0" borderId="0" xfId="0" applyFont="1" applyAlignment="1" applyProtection="1">
      <alignment horizontal="left" vertical="top" wrapText="1"/>
      <protection hidden="1"/>
    </xf>
    <xf numFmtId="0" fontId="7" fillId="0" borderId="0" xfId="0" applyFont="1" applyAlignment="1" applyProtection="1">
      <alignment horizontal="left" wrapText="1"/>
      <protection hidden="1"/>
    </xf>
    <xf numFmtId="0" fontId="9" fillId="0" borderId="0" xfId="0" applyFont="1" applyAlignment="1" applyProtection="1">
      <alignment wrapText="1"/>
      <protection hidden="1"/>
    </xf>
    <xf numFmtId="0" fontId="93" fillId="0" borderId="0" xfId="0" applyFont="1" applyAlignment="1" applyProtection="1">
      <alignment wrapText="1"/>
      <protection hidden="1"/>
    </xf>
  </cellXfs>
  <cellStyles count="4242">
    <cellStyle name="=D:\WINNT\SYSTEM32\COMMAND.COM" xfId="1568"/>
    <cellStyle name="20% - 1. jelölőszín" xfId="2"/>
    <cellStyle name="20% - 1. jelölőszín 2" xfId="3"/>
    <cellStyle name="20% - 1. jelölőszín_20130128_ITS on reporting_Annex I_CA" xfId="4"/>
    <cellStyle name="20% - 2. jelölőszín" xfId="5"/>
    <cellStyle name="20% - 2. jelölőszín 2" xfId="6"/>
    <cellStyle name="20% - 2. jelölőszín_20130128_ITS on reporting_Annex I_CA" xfId="7"/>
    <cellStyle name="20% - 3. jelölőszín" xfId="8"/>
    <cellStyle name="20% - 3. jelölőszín 2" xfId="9"/>
    <cellStyle name="20% - 3. jelölőszín_20130128_ITS on reporting_Annex I_CA" xfId="10"/>
    <cellStyle name="20% - 4. jelölőszín" xfId="11"/>
    <cellStyle name="20% - 4. jelölőszín 2" xfId="12"/>
    <cellStyle name="20% - 4. jelölőszín_20130128_ITS on reporting_Annex I_CA" xfId="13"/>
    <cellStyle name="20% - 5. jelölőszín" xfId="14"/>
    <cellStyle name="20% - 5. jelölőszín 2" xfId="15"/>
    <cellStyle name="20% - 5. jelölőszín_20130128_ITS on reporting_Annex I_CA" xfId="16"/>
    <cellStyle name="20% - 6. jelölőszín" xfId="17"/>
    <cellStyle name="20% - 6. jelölőszín 2" xfId="18"/>
    <cellStyle name="20% - 6. jelölőszín_20130128_ITS on reporting_Annex I_CA" xfId="19"/>
    <cellStyle name="20% - Accent1 2" xfId="20"/>
    <cellStyle name="20% - Accent1 2 2" xfId="1569"/>
    <cellStyle name="20% - Accent1 2 3" xfId="2707"/>
    <cellStyle name="20% - Accent1 3" xfId="21" hidden="1"/>
    <cellStyle name="20% - Accent1 3" xfId="250" hidden="1"/>
    <cellStyle name="20% - Accent1 3" xfId="283" hidden="1"/>
    <cellStyle name="20% - Accent1 3" xfId="316" hidden="1"/>
    <cellStyle name="20% - Accent1 3" xfId="349" hidden="1"/>
    <cellStyle name="20% - Accent1 3" xfId="382" hidden="1"/>
    <cellStyle name="20% - Accent1 3" xfId="415" hidden="1"/>
    <cellStyle name="20% - Accent1 3" xfId="448" hidden="1"/>
    <cellStyle name="20% - Accent1 3" xfId="481" hidden="1"/>
    <cellStyle name="20% - Accent1 3" xfId="514" hidden="1"/>
    <cellStyle name="20% - Accent1 3" xfId="547" hidden="1"/>
    <cellStyle name="20% - Accent1 3" xfId="580" hidden="1"/>
    <cellStyle name="20% - Accent1 3" xfId="617" hidden="1"/>
    <cellStyle name="20% - Accent1 3" xfId="650" hidden="1"/>
    <cellStyle name="20% - Accent1 3" xfId="682" hidden="1"/>
    <cellStyle name="20% - Accent1 3" xfId="714" hidden="1"/>
    <cellStyle name="20% - Accent1 3" xfId="747" hidden="1"/>
    <cellStyle name="20% - Accent1 3" xfId="779" hidden="1"/>
    <cellStyle name="20% - Accent1 3" xfId="812" hidden="1"/>
    <cellStyle name="20% - Accent1 3" xfId="844" hidden="1"/>
    <cellStyle name="20% - Accent1 3" xfId="877" hidden="1"/>
    <cellStyle name="20% - Accent1 3" xfId="910" hidden="1"/>
    <cellStyle name="20% - Accent1 3" xfId="943" hidden="1"/>
    <cellStyle name="20% - Accent1 3" xfId="976" hidden="1"/>
    <cellStyle name="20% - Accent1 3" xfId="1009" hidden="1"/>
    <cellStyle name="20% - Accent1 3" xfId="1042" hidden="1"/>
    <cellStyle name="20% - Accent1 3" xfId="1082" hidden="1"/>
    <cellStyle name="20% - Accent1 3" xfId="1120" hidden="1"/>
    <cellStyle name="20% - Accent1 3" xfId="1153" hidden="1"/>
    <cellStyle name="20% - Accent1 3" xfId="1185" hidden="1"/>
    <cellStyle name="20% - Accent1 3" xfId="1217" hidden="1"/>
    <cellStyle name="20% - Accent1 3" xfId="1250" hidden="1"/>
    <cellStyle name="20% - Accent1 3" xfId="1282" hidden="1"/>
    <cellStyle name="20% - Accent1 3" xfId="1315" hidden="1"/>
    <cellStyle name="20% - Accent1 3" xfId="1347" hidden="1"/>
    <cellStyle name="20% - Accent1 3" xfId="1380" hidden="1"/>
    <cellStyle name="20% - Accent1 3" xfId="1413" hidden="1"/>
    <cellStyle name="20% - Accent1 3" xfId="1446" hidden="1"/>
    <cellStyle name="20% - Accent1 3" xfId="1479" hidden="1"/>
    <cellStyle name="20% - Accent1 3" xfId="1512" hidden="1"/>
    <cellStyle name="20% - Accent1 3" xfId="1545" hidden="1"/>
    <cellStyle name="20% - Accent1 3" xfId="1759" hidden="1"/>
    <cellStyle name="20% - Accent1 3" xfId="1796" hidden="1"/>
    <cellStyle name="20% - Accent1 3" xfId="1829" hidden="1"/>
    <cellStyle name="20% - Accent1 3" xfId="1861" hidden="1"/>
    <cellStyle name="20% - Accent1 3" xfId="1893" hidden="1"/>
    <cellStyle name="20% - Accent1 3" xfId="1926" hidden="1"/>
    <cellStyle name="20% - Accent1 3" xfId="1958" hidden="1"/>
    <cellStyle name="20% - Accent1 3" xfId="1991" hidden="1"/>
    <cellStyle name="20% - Accent1 3" xfId="2023" hidden="1"/>
    <cellStyle name="20% - Accent1 3" xfId="2056" hidden="1"/>
    <cellStyle name="20% - Accent1 3" xfId="2089" hidden="1"/>
    <cellStyle name="20% - Accent1 3" xfId="2122" hidden="1"/>
    <cellStyle name="20% - Accent1 3" xfId="2155" hidden="1"/>
    <cellStyle name="20% - Accent1 3" xfId="2188" hidden="1"/>
    <cellStyle name="20% - Accent1 3" xfId="1735" hidden="1"/>
    <cellStyle name="20% - Accent1 3" xfId="2236" hidden="1"/>
    <cellStyle name="20% - Accent1 3" xfId="2273" hidden="1"/>
    <cellStyle name="20% - Accent1 3" xfId="2306" hidden="1"/>
    <cellStyle name="20% - Accent1 3" xfId="2338" hidden="1"/>
    <cellStyle name="20% - Accent1 3" xfId="2370" hidden="1"/>
    <cellStyle name="20% - Accent1 3" xfId="2403" hidden="1"/>
    <cellStyle name="20% - Accent1 3" xfId="2435" hidden="1"/>
    <cellStyle name="20% - Accent1 3" xfId="2468" hidden="1"/>
    <cellStyle name="20% - Accent1 3" xfId="2500" hidden="1"/>
    <cellStyle name="20% - Accent1 3" xfId="2533" hidden="1"/>
    <cellStyle name="20% - Accent1 3" xfId="2566" hidden="1"/>
    <cellStyle name="20% - Accent1 3" xfId="2599" hidden="1"/>
    <cellStyle name="20% - Accent1 3" xfId="2632" hidden="1"/>
    <cellStyle name="20% - Accent1 3" xfId="2665" hidden="1"/>
    <cellStyle name="20% - Accent1 3" xfId="1058" hidden="1"/>
    <cellStyle name="20% - Accent1 3" xfId="2779" hidden="1"/>
    <cellStyle name="20% - Accent1 3" xfId="2816" hidden="1"/>
    <cellStyle name="20% - Accent1 3" xfId="2849" hidden="1"/>
    <cellStyle name="20% - Accent1 3" xfId="2881" hidden="1"/>
    <cellStyle name="20% - Accent1 3" xfId="2913" hidden="1"/>
    <cellStyle name="20% - Accent1 3" xfId="2946" hidden="1"/>
    <cellStyle name="20% - Accent1 3" xfId="2978" hidden="1"/>
    <cellStyle name="20% - Accent1 3" xfId="3011" hidden="1"/>
    <cellStyle name="20% - Accent1 3" xfId="3043" hidden="1"/>
    <cellStyle name="20% - Accent1 3" xfId="3076" hidden="1"/>
    <cellStyle name="20% - Accent1 3" xfId="3109" hidden="1"/>
    <cellStyle name="20% - Accent1 3" xfId="3142" hidden="1"/>
    <cellStyle name="20% - Accent1 3" xfId="3175" hidden="1"/>
    <cellStyle name="20% - Accent1 3" xfId="3208" hidden="1"/>
    <cellStyle name="20% - Accent1 3" xfId="3241" hidden="1"/>
    <cellStyle name="20% - Accent1 3" xfId="3292" hidden="1"/>
    <cellStyle name="20% - Accent1 3" xfId="3329" hidden="1"/>
    <cellStyle name="20% - Accent1 3" xfId="3362" hidden="1"/>
    <cellStyle name="20% - Accent1 3" xfId="3394" hidden="1"/>
    <cellStyle name="20% - Accent1 3" xfId="3426" hidden="1"/>
    <cellStyle name="20% - Accent1 3" xfId="3459" hidden="1"/>
    <cellStyle name="20% - Accent1 3" xfId="3491" hidden="1"/>
    <cellStyle name="20% - Accent1 3" xfId="3524" hidden="1"/>
    <cellStyle name="20% - Accent1 3" xfId="3556" hidden="1"/>
    <cellStyle name="20% - Accent1 3" xfId="3589" hidden="1"/>
    <cellStyle name="20% - Accent1 3" xfId="3622" hidden="1"/>
    <cellStyle name="20% - Accent1 3" xfId="3655" hidden="1"/>
    <cellStyle name="20% - Accent1 3" xfId="3688" hidden="1"/>
    <cellStyle name="20% - Accent1 3" xfId="3721" hidden="1"/>
    <cellStyle name="20% - Accent1 3" xfId="3268" hidden="1"/>
    <cellStyle name="20% - Accent1 3" xfId="3769" hidden="1"/>
    <cellStyle name="20% - Accent1 3" xfId="3806" hidden="1"/>
    <cellStyle name="20% - Accent1 3" xfId="3839" hidden="1"/>
    <cellStyle name="20% - Accent1 3" xfId="3871" hidden="1"/>
    <cellStyle name="20% - Accent1 3" xfId="3903" hidden="1"/>
    <cellStyle name="20% - Accent1 3" xfId="3936" hidden="1"/>
    <cellStyle name="20% - Accent1 3" xfId="3968" hidden="1"/>
    <cellStyle name="20% - Accent1 3" xfId="4001" hidden="1"/>
    <cellStyle name="20% - Accent1 3" xfId="4033" hidden="1"/>
    <cellStyle name="20% - Accent1 3" xfId="4066" hidden="1"/>
    <cellStyle name="20% - Accent1 3" xfId="4099" hidden="1"/>
    <cellStyle name="20% - Accent1 3" xfId="4132" hidden="1"/>
    <cellStyle name="20% - Accent1 3" xfId="4165" hidden="1"/>
    <cellStyle name="20% - Accent1 3" xfId="4198" hidden="1"/>
    <cellStyle name="20% - Accent1 3" xfId="1717"/>
    <cellStyle name="20% - Accent1 3 2" xfId="1570"/>
    <cellStyle name="20% - Accent2 2" xfId="22"/>
    <cellStyle name="20% - Accent2 2 2" xfId="1571"/>
    <cellStyle name="20% - Accent2 2 3" xfId="2708"/>
    <cellStyle name="20% - Accent2 3" xfId="23" hidden="1"/>
    <cellStyle name="20% - Accent2 3" xfId="247" hidden="1"/>
    <cellStyle name="20% - Accent2 3" xfId="280" hidden="1"/>
    <cellStyle name="20% - Accent2 3" xfId="313" hidden="1"/>
    <cellStyle name="20% - Accent2 3" xfId="346" hidden="1"/>
    <cellStyle name="20% - Accent2 3" xfId="379" hidden="1"/>
    <cellStyle name="20% - Accent2 3" xfId="412" hidden="1"/>
    <cellStyle name="20% - Accent2 3" xfId="445" hidden="1"/>
    <cellStyle name="20% - Accent2 3" xfId="478" hidden="1"/>
    <cellStyle name="20% - Accent2 3" xfId="511" hidden="1"/>
    <cellStyle name="20% - Accent2 3" xfId="544" hidden="1"/>
    <cellStyle name="20% - Accent2 3" xfId="577" hidden="1"/>
    <cellStyle name="20% - Accent2 3" xfId="614" hidden="1"/>
    <cellStyle name="20% - Accent2 3" xfId="647" hidden="1"/>
    <cellStyle name="20% - Accent2 3" xfId="679" hidden="1"/>
    <cellStyle name="20% - Accent2 3" xfId="711" hidden="1"/>
    <cellStyle name="20% - Accent2 3" xfId="744" hidden="1"/>
    <cellStyle name="20% - Accent2 3" xfId="776" hidden="1"/>
    <cellStyle name="20% - Accent2 3" xfId="809" hidden="1"/>
    <cellStyle name="20% - Accent2 3" xfId="841" hidden="1"/>
    <cellStyle name="20% - Accent2 3" xfId="874" hidden="1"/>
    <cellStyle name="20% - Accent2 3" xfId="907" hidden="1"/>
    <cellStyle name="20% - Accent2 3" xfId="940" hidden="1"/>
    <cellStyle name="20% - Accent2 3" xfId="973" hidden="1"/>
    <cellStyle name="20% - Accent2 3" xfId="1006" hidden="1"/>
    <cellStyle name="20% - Accent2 3" xfId="1039" hidden="1"/>
    <cellStyle name="20% - Accent2 3" xfId="1079" hidden="1"/>
    <cellStyle name="20% - Accent2 3" xfId="1117" hidden="1"/>
    <cellStyle name="20% - Accent2 3" xfId="1150" hidden="1"/>
    <cellStyle name="20% - Accent2 3" xfId="1182" hidden="1"/>
    <cellStyle name="20% - Accent2 3" xfId="1214" hidden="1"/>
    <cellStyle name="20% - Accent2 3" xfId="1247" hidden="1"/>
    <cellStyle name="20% - Accent2 3" xfId="1279" hidden="1"/>
    <cellStyle name="20% - Accent2 3" xfId="1312" hidden="1"/>
    <cellStyle name="20% - Accent2 3" xfId="1344" hidden="1"/>
    <cellStyle name="20% - Accent2 3" xfId="1377" hidden="1"/>
    <cellStyle name="20% - Accent2 3" xfId="1410" hidden="1"/>
    <cellStyle name="20% - Accent2 3" xfId="1443" hidden="1"/>
    <cellStyle name="20% - Accent2 3" xfId="1476" hidden="1"/>
    <cellStyle name="20% - Accent2 3" xfId="1509" hidden="1"/>
    <cellStyle name="20% - Accent2 3" xfId="1542" hidden="1"/>
    <cellStyle name="20% - Accent2 3" xfId="1756" hidden="1"/>
    <cellStyle name="20% - Accent2 3" xfId="1793" hidden="1"/>
    <cellStyle name="20% - Accent2 3" xfId="1826" hidden="1"/>
    <cellStyle name="20% - Accent2 3" xfId="1858" hidden="1"/>
    <cellStyle name="20% - Accent2 3" xfId="1890" hidden="1"/>
    <cellStyle name="20% - Accent2 3" xfId="1923" hidden="1"/>
    <cellStyle name="20% - Accent2 3" xfId="1955" hidden="1"/>
    <cellStyle name="20% - Accent2 3" xfId="1988" hidden="1"/>
    <cellStyle name="20% - Accent2 3" xfId="2020" hidden="1"/>
    <cellStyle name="20% - Accent2 3" xfId="2053" hidden="1"/>
    <cellStyle name="20% - Accent2 3" xfId="2086" hidden="1"/>
    <cellStyle name="20% - Accent2 3" xfId="2119" hidden="1"/>
    <cellStyle name="20% - Accent2 3" xfId="2152" hidden="1"/>
    <cellStyle name="20% - Accent2 3" xfId="2185" hidden="1"/>
    <cellStyle name="20% - Accent2 3" xfId="2218" hidden="1"/>
    <cellStyle name="20% - Accent2 3" xfId="2233" hidden="1"/>
    <cellStyle name="20% - Accent2 3" xfId="2270" hidden="1"/>
    <cellStyle name="20% - Accent2 3" xfId="2303" hidden="1"/>
    <cellStyle name="20% - Accent2 3" xfId="2335" hidden="1"/>
    <cellStyle name="20% - Accent2 3" xfId="2367" hidden="1"/>
    <cellStyle name="20% - Accent2 3" xfId="2400" hidden="1"/>
    <cellStyle name="20% - Accent2 3" xfId="2432" hidden="1"/>
    <cellStyle name="20% - Accent2 3" xfId="2465" hidden="1"/>
    <cellStyle name="20% - Accent2 3" xfId="2497" hidden="1"/>
    <cellStyle name="20% - Accent2 3" xfId="2530" hidden="1"/>
    <cellStyle name="20% - Accent2 3" xfId="2563" hidden="1"/>
    <cellStyle name="20% - Accent2 3" xfId="2596" hidden="1"/>
    <cellStyle name="20% - Accent2 3" xfId="2629" hidden="1"/>
    <cellStyle name="20% - Accent2 3" xfId="2662" hidden="1"/>
    <cellStyle name="20% - Accent2 3" xfId="2695" hidden="1"/>
    <cellStyle name="20% - Accent2 3" xfId="2776" hidden="1"/>
    <cellStyle name="20% - Accent2 3" xfId="2813" hidden="1"/>
    <cellStyle name="20% - Accent2 3" xfId="2846" hidden="1"/>
    <cellStyle name="20% - Accent2 3" xfId="2878" hidden="1"/>
    <cellStyle name="20% - Accent2 3" xfId="2910" hidden="1"/>
    <cellStyle name="20% - Accent2 3" xfId="2943" hidden="1"/>
    <cellStyle name="20% - Accent2 3" xfId="2975" hidden="1"/>
    <cellStyle name="20% - Accent2 3" xfId="3008" hidden="1"/>
    <cellStyle name="20% - Accent2 3" xfId="3040" hidden="1"/>
    <cellStyle name="20% - Accent2 3" xfId="3073" hidden="1"/>
    <cellStyle name="20% - Accent2 3" xfId="3106" hidden="1"/>
    <cellStyle name="20% - Accent2 3" xfId="3139" hidden="1"/>
    <cellStyle name="20% - Accent2 3" xfId="3172" hidden="1"/>
    <cellStyle name="20% - Accent2 3" xfId="3205" hidden="1"/>
    <cellStyle name="20% - Accent2 3" xfId="3238" hidden="1"/>
    <cellStyle name="20% - Accent2 3" xfId="3289" hidden="1"/>
    <cellStyle name="20% - Accent2 3" xfId="3326" hidden="1"/>
    <cellStyle name="20% - Accent2 3" xfId="3359" hidden="1"/>
    <cellStyle name="20% - Accent2 3" xfId="3391" hidden="1"/>
    <cellStyle name="20% - Accent2 3" xfId="3423" hidden="1"/>
    <cellStyle name="20% - Accent2 3" xfId="3456" hidden="1"/>
    <cellStyle name="20% - Accent2 3" xfId="3488" hidden="1"/>
    <cellStyle name="20% - Accent2 3" xfId="3521" hidden="1"/>
    <cellStyle name="20% - Accent2 3" xfId="3553" hidden="1"/>
    <cellStyle name="20% - Accent2 3" xfId="3586" hidden="1"/>
    <cellStyle name="20% - Accent2 3" xfId="3619" hidden="1"/>
    <cellStyle name="20% - Accent2 3" xfId="3652" hidden="1"/>
    <cellStyle name="20% - Accent2 3" xfId="3685" hidden="1"/>
    <cellStyle name="20% - Accent2 3" xfId="3718" hidden="1"/>
    <cellStyle name="20% - Accent2 3" xfId="3751" hidden="1"/>
    <cellStyle name="20% - Accent2 3" xfId="3766" hidden="1"/>
    <cellStyle name="20% - Accent2 3" xfId="3803" hidden="1"/>
    <cellStyle name="20% - Accent2 3" xfId="3836" hidden="1"/>
    <cellStyle name="20% - Accent2 3" xfId="3868" hidden="1"/>
    <cellStyle name="20% - Accent2 3" xfId="3900" hidden="1"/>
    <cellStyle name="20% - Accent2 3" xfId="3933" hidden="1"/>
    <cellStyle name="20% - Accent2 3" xfId="3965" hidden="1"/>
    <cellStyle name="20% - Accent2 3" xfId="3998" hidden="1"/>
    <cellStyle name="20% - Accent2 3" xfId="4030" hidden="1"/>
    <cellStyle name="20% - Accent2 3" xfId="4063" hidden="1"/>
    <cellStyle name="20% - Accent2 3" xfId="4096" hidden="1"/>
    <cellStyle name="20% - Accent2 3" xfId="4129" hidden="1"/>
    <cellStyle name="20% - Accent2 3" xfId="4162" hidden="1"/>
    <cellStyle name="20% - Accent2 3" xfId="4195" hidden="1"/>
    <cellStyle name="20% - Accent2 3" xfId="4228"/>
    <cellStyle name="20% - Accent3 2" xfId="24"/>
    <cellStyle name="20% - Accent3 2 2" xfId="1572"/>
    <cellStyle name="20% - Accent3 2 3" xfId="2709"/>
    <cellStyle name="20% - Accent3 3" xfId="25" hidden="1"/>
    <cellStyle name="20% - Accent3 3" xfId="244" hidden="1"/>
    <cellStyle name="20% - Accent3 3" xfId="277" hidden="1"/>
    <cellStyle name="20% - Accent3 3" xfId="310" hidden="1"/>
    <cellStyle name="20% - Accent3 3" xfId="343" hidden="1"/>
    <cellStyle name="20% - Accent3 3" xfId="376" hidden="1"/>
    <cellStyle name="20% - Accent3 3" xfId="409" hidden="1"/>
    <cellStyle name="20% - Accent3 3" xfId="442" hidden="1"/>
    <cellStyle name="20% - Accent3 3" xfId="475" hidden="1"/>
    <cellStyle name="20% - Accent3 3" xfId="508" hidden="1"/>
    <cellStyle name="20% - Accent3 3" xfId="541" hidden="1"/>
    <cellStyle name="20% - Accent3 3" xfId="574" hidden="1"/>
    <cellStyle name="20% - Accent3 3" xfId="611" hidden="1"/>
    <cellStyle name="20% - Accent3 3" xfId="644" hidden="1"/>
    <cellStyle name="20% - Accent3 3" xfId="676" hidden="1"/>
    <cellStyle name="20% - Accent3 3" xfId="708" hidden="1"/>
    <cellStyle name="20% - Accent3 3" xfId="741" hidden="1"/>
    <cellStyle name="20% - Accent3 3" xfId="773" hidden="1"/>
    <cellStyle name="20% - Accent3 3" xfId="806" hidden="1"/>
    <cellStyle name="20% - Accent3 3" xfId="838" hidden="1"/>
    <cellStyle name="20% - Accent3 3" xfId="871" hidden="1"/>
    <cellStyle name="20% - Accent3 3" xfId="904" hidden="1"/>
    <cellStyle name="20% - Accent3 3" xfId="937" hidden="1"/>
    <cellStyle name="20% - Accent3 3" xfId="970" hidden="1"/>
    <cellStyle name="20% - Accent3 3" xfId="1003" hidden="1"/>
    <cellStyle name="20% - Accent3 3" xfId="1036" hidden="1"/>
    <cellStyle name="20% - Accent3 3" xfId="1076" hidden="1"/>
    <cellStyle name="20% - Accent3 3" xfId="1114" hidden="1"/>
    <cellStyle name="20% - Accent3 3" xfId="1147" hidden="1"/>
    <cellStyle name="20% - Accent3 3" xfId="1179" hidden="1"/>
    <cellStyle name="20% - Accent3 3" xfId="1211" hidden="1"/>
    <cellStyle name="20% - Accent3 3" xfId="1244" hidden="1"/>
    <cellStyle name="20% - Accent3 3" xfId="1276" hidden="1"/>
    <cellStyle name="20% - Accent3 3" xfId="1309" hidden="1"/>
    <cellStyle name="20% - Accent3 3" xfId="1341" hidden="1"/>
    <cellStyle name="20% - Accent3 3" xfId="1374" hidden="1"/>
    <cellStyle name="20% - Accent3 3" xfId="1407" hidden="1"/>
    <cellStyle name="20% - Accent3 3" xfId="1440" hidden="1"/>
    <cellStyle name="20% - Accent3 3" xfId="1473" hidden="1"/>
    <cellStyle name="20% - Accent3 3" xfId="1506" hidden="1"/>
    <cellStyle name="20% - Accent3 3" xfId="1539" hidden="1"/>
    <cellStyle name="20% - Accent3 3" xfId="1753" hidden="1"/>
    <cellStyle name="20% - Accent3 3" xfId="1790" hidden="1"/>
    <cellStyle name="20% - Accent3 3" xfId="1823" hidden="1"/>
    <cellStyle name="20% - Accent3 3" xfId="1855" hidden="1"/>
    <cellStyle name="20% - Accent3 3" xfId="1887" hidden="1"/>
    <cellStyle name="20% - Accent3 3" xfId="1920" hidden="1"/>
    <cellStyle name="20% - Accent3 3" xfId="1952" hidden="1"/>
    <cellStyle name="20% - Accent3 3" xfId="1985" hidden="1"/>
    <cellStyle name="20% - Accent3 3" xfId="2017" hidden="1"/>
    <cellStyle name="20% - Accent3 3" xfId="2050" hidden="1"/>
    <cellStyle name="20% - Accent3 3" xfId="2083" hidden="1"/>
    <cellStyle name="20% - Accent3 3" xfId="2116" hidden="1"/>
    <cellStyle name="20% - Accent3 3" xfId="2149" hidden="1"/>
    <cellStyle name="20% - Accent3 3" xfId="2182" hidden="1"/>
    <cellStyle name="20% - Accent3 3" xfId="2215" hidden="1"/>
    <cellStyle name="20% - Accent3 3" xfId="2230" hidden="1"/>
    <cellStyle name="20% - Accent3 3" xfId="2267" hidden="1"/>
    <cellStyle name="20% - Accent3 3" xfId="2300" hidden="1"/>
    <cellStyle name="20% - Accent3 3" xfId="2332" hidden="1"/>
    <cellStyle name="20% - Accent3 3" xfId="2364" hidden="1"/>
    <cellStyle name="20% - Accent3 3" xfId="2397" hidden="1"/>
    <cellStyle name="20% - Accent3 3" xfId="2429" hidden="1"/>
    <cellStyle name="20% - Accent3 3" xfId="2462" hidden="1"/>
    <cellStyle name="20% - Accent3 3" xfId="2494" hidden="1"/>
    <cellStyle name="20% - Accent3 3" xfId="2527" hidden="1"/>
    <cellStyle name="20% - Accent3 3" xfId="2560" hidden="1"/>
    <cellStyle name="20% - Accent3 3" xfId="2593" hidden="1"/>
    <cellStyle name="20% - Accent3 3" xfId="2626" hidden="1"/>
    <cellStyle name="20% - Accent3 3" xfId="2659" hidden="1"/>
    <cellStyle name="20% - Accent3 3" xfId="2692" hidden="1"/>
    <cellStyle name="20% - Accent3 3" xfId="2773" hidden="1"/>
    <cellStyle name="20% - Accent3 3" xfId="2810" hidden="1"/>
    <cellStyle name="20% - Accent3 3" xfId="2843" hidden="1"/>
    <cellStyle name="20% - Accent3 3" xfId="2875" hidden="1"/>
    <cellStyle name="20% - Accent3 3" xfId="2907" hidden="1"/>
    <cellStyle name="20% - Accent3 3" xfId="2940" hidden="1"/>
    <cellStyle name="20% - Accent3 3" xfId="2972" hidden="1"/>
    <cellStyle name="20% - Accent3 3" xfId="3005" hidden="1"/>
    <cellStyle name="20% - Accent3 3" xfId="3037" hidden="1"/>
    <cellStyle name="20% - Accent3 3" xfId="3070" hidden="1"/>
    <cellStyle name="20% - Accent3 3" xfId="3103" hidden="1"/>
    <cellStyle name="20% - Accent3 3" xfId="3136" hidden="1"/>
    <cellStyle name="20% - Accent3 3" xfId="3169" hidden="1"/>
    <cellStyle name="20% - Accent3 3" xfId="3202" hidden="1"/>
    <cellStyle name="20% - Accent3 3" xfId="3235" hidden="1"/>
    <cellStyle name="20% - Accent3 3" xfId="3286" hidden="1"/>
    <cellStyle name="20% - Accent3 3" xfId="3323" hidden="1"/>
    <cellStyle name="20% - Accent3 3" xfId="3356" hidden="1"/>
    <cellStyle name="20% - Accent3 3" xfId="3388" hidden="1"/>
    <cellStyle name="20% - Accent3 3" xfId="3420" hidden="1"/>
    <cellStyle name="20% - Accent3 3" xfId="3453" hidden="1"/>
    <cellStyle name="20% - Accent3 3" xfId="3485" hidden="1"/>
    <cellStyle name="20% - Accent3 3" xfId="3518" hidden="1"/>
    <cellStyle name="20% - Accent3 3" xfId="3550" hidden="1"/>
    <cellStyle name="20% - Accent3 3" xfId="3583" hidden="1"/>
    <cellStyle name="20% - Accent3 3" xfId="3616" hidden="1"/>
    <cellStyle name="20% - Accent3 3" xfId="3649" hidden="1"/>
    <cellStyle name="20% - Accent3 3" xfId="3682" hidden="1"/>
    <cellStyle name="20% - Accent3 3" xfId="3715" hidden="1"/>
    <cellStyle name="20% - Accent3 3" xfId="3748" hidden="1"/>
    <cellStyle name="20% - Accent3 3" xfId="3763" hidden="1"/>
    <cellStyle name="20% - Accent3 3" xfId="3800" hidden="1"/>
    <cellStyle name="20% - Accent3 3" xfId="3833" hidden="1"/>
    <cellStyle name="20% - Accent3 3" xfId="3865" hidden="1"/>
    <cellStyle name="20% - Accent3 3" xfId="3897" hidden="1"/>
    <cellStyle name="20% - Accent3 3" xfId="3930" hidden="1"/>
    <cellStyle name="20% - Accent3 3" xfId="3962" hidden="1"/>
    <cellStyle name="20% - Accent3 3" xfId="3995" hidden="1"/>
    <cellStyle name="20% - Accent3 3" xfId="4027" hidden="1"/>
    <cellStyle name="20% - Accent3 3" xfId="4060" hidden="1"/>
    <cellStyle name="20% - Accent3 3" xfId="4093" hidden="1"/>
    <cellStyle name="20% - Accent3 3" xfId="4126" hidden="1"/>
    <cellStyle name="20% - Accent3 3" xfId="4159" hidden="1"/>
    <cellStyle name="20% - Accent3 3" xfId="4192" hidden="1"/>
    <cellStyle name="20% - Accent3 3" xfId="4225"/>
    <cellStyle name="20% - Accent4 2" xfId="26"/>
    <cellStyle name="20% - Accent4 2 2" xfId="1573"/>
    <cellStyle name="20% - Accent4 2 3" xfId="2710"/>
    <cellStyle name="20% - Accent4 3" xfId="27" hidden="1"/>
    <cellStyle name="20% - Accent4 3" xfId="241" hidden="1"/>
    <cellStyle name="20% - Accent4 3" xfId="274" hidden="1"/>
    <cellStyle name="20% - Accent4 3" xfId="307" hidden="1"/>
    <cellStyle name="20% - Accent4 3" xfId="340" hidden="1"/>
    <cellStyle name="20% - Accent4 3" xfId="373" hidden="1"/>
    <cellStyle name="20% - Accent4 3" xfId="406" hidden="1"/>
    <cellStyle name="20% - Accent4 3" xfId="439" hidden="1"/>
    <cellStyle name="20% - Accent4 3" xfId="472" hidden="1"/>
    <cellStyle name="20% - Accent4 3" xfId="505" hidden="1"/>
    <cellStyle name="20% - Accent4 3" xfId="538" hidden="1"/>
    <cellStyle name="20% - Accent4 3" xfId="571" hidden="1"/>
    <cellStyle name="20% - Accent4 3" xfId="608" hidden="1"/>
    <cellStyle name="20% - Accent4 3" xfId="641" hidden="1"/>
    <cellStyle name="20% - Accent4 3" xfId="673" hidden="1"/>
    <cellStyle name="20% - Accent4 3" xfId="705" hidden="1"/>
    <cellStyle name="20% - Accent4 3" xfId="738" hidden="1"/>
    <cellStyle name="20% - Accent4 3" xfId="770" hidden="1"/>
    <cellStyle name="20% - Accent4 3" xfId="803" hidden="1"/>
    <cellStyle name="20% - Accent4 3" xfId="835" hidden="1"/>
    <cellStyle name="20% - Accent4 3" xfId="868" hidden="1"/>
    <cellStyle name="20% - Accent4 3" xfId="901" hidden="1"/>
    <cellStyle name="20% - Accent4 3" xfId="934" hidden="1"/>
    <cellStyle name="20% - Accent4 3" xfId="967" hidden="1"/>
    <cellStyle name="20% - Accent4 3" xfId="1000" hidden="1"/>
    <cellStyle name="20% - Accent4 3" xfId="1033" hidden="1"/>
    <cellStyle name="20% - Accent4 3" xfId="1073" hidden="1"/>
    <cellStyle name="20% - Accent4 3" xfId="1111" hidden="1"/>
    <cellStyle name="20% - Accent4 3" xfId="1144" hidden="1"/>
    <cellStyle name="20% - Accent4 3" xfId="1176" hidden="1"/>
    <cellStyle name="20% - Accent4 3" xfId="1208" hidden="1"/>
    <cellStyle name="20% - Accent4 3" xfId="1241" hidden="1"/>
    <cellStyle name="20% - Accent4 3" xfId="1273" hidden="1"/>
    <cellStyle name="20% - Accent4 3" xfId="1306" hidden="1"/>
    <cellStyle name="20% - Accent4 3" xfId="1338" hidden="1"/>
    <cellStyle name="20% - Accent4 3" xfId="1371" hidden="1"/>
    <cellStyle name="20% - Accent4 3" xfId="1404" hidden="1"/>
    <cellStyle name="20% - Accent4 3" xfId="1437" hidden="1"/>
    <cellStyle name="20% - Accent4 3" xfId="1470" hidden="1"/>
    <cellStyle name="20% - Accent4 3" xfId="1503" hidden="1"/>
    <cellStyle name="20% - Accent4 3" xfId="1536" hidden="1"/>
    <cellStyle name="20% - Accent4 3" xfId="1750" hidden="1"/>
    <cellStyle name="20% - Accent4 3" xfId="1787" hidden="1"/>
    <cellStyle name="20% - Accent4 3" xfId="1820" hidden="1"/>
    <cellStyle name="20% - Accent4 3" xfId="1852" hidden="1"/>
    <cellStyle name="20% - Accent4 3" xfId="1884" hidden="1"/>
    <cellStyle name="20% - Accent4 3" xfId="1917" hidden="1"/>
    <cellStyle name="20% - Accent4 3" xfId="1949" hidden="1"/>
    <cellStyle name="20% - Accent4 3" xfId="1982" hidden="1"/>
    <cellStyle name="20% - Accent4 3" xfId="2014" hidden="1"/>
    <cellStyle name="20% - Accent4 3" xfId="2047" hidden="1"/>
    <cellStyle name="20% - Accent4 3" xfId="2080" hidden="1"/>
    <cellStyle name="20% - Accent4 3" xfId="2113" hidden="1"/>
    <cellStyle name="20% - Accent4 3" xfId="2146" hidden="1"/>
    <cellStyle name="20% - Accent4 3" xfId="2179" hidden="1"/>
    <cellStyle name="20% - Accent4 3" xfId="2212" hidden="1"/>
    <cellStyle name="20% - Accent4 3" xfId="1726" hidden="1"/>
    <cellStyle name="20% - Accent4 3" xfId="2264" hidden="1"/>
    <cellStyle name="20% - Accent4 3" xfId="2297" hidden="1"/>
    <cellStyle name="20% - Accent4 3" xfId="2329" hidden="1"/>
    <cellStyle name="20% - Accent4 3" xfId="2361" hidden="1"/>
    <cellStyle name="20% - Accent4 3" xfId="2394" hidden="1"/>
    <cellStyle name="20% - Accent4 3" xfId="2426" hidden="1"/>
    <cellStyle name="20% - Accent4 3" xfId="2459" hidden="1"/>
    <cellStyle name="20% - Accent4 3" xfId="2491" hidden="1"/>
    <cellStyle name="20% - Accent4 3" xfId="2524" hidden="1"/>
    <cellStyle name="20% - Accent4 3" xfId="2557" hidden="1"/>
    <cellStyle name="20% - Accent4 3" xfId="2590" hidden="1"/>
    <cellStyle name="20% - Accent4 3" xfId="2623" hidden="1"/>
    <cellStyle name="20% - Accent4 3" xfId="2656" hidden="1"/>
    <cellStyle name="20% - Accent4 3" xfId="2689" hidden="1"/>
    <cellStyle name="20% - Accent4 3" xfId="2770" hidden="1"/>
    <cellStyle name="20% - Accent4 3" xfId="2807" hidden="1"/>
    <cellStyle name="20% - Accent4 3" xfId="2840" hidden="1"/>
    <cellStyle name="20% - Accent4 3" xfId="2872" hidden="1"/>
    <cellStyle name="20% - Accent4 3" xfId="2904" hidden="1"/>
    <cellStyle name="20% - Accent4 3" xfId="2937" hidden="1"/>
    <cellStyle name="20% - Accent4 3" xfId="2969" hidden="1"/>
    <cellStyle name="20% - Accent4 3" xfId="3002" hidden="1"/>
    <cellStyle name="20% - Accent4 3" xfId="3034" hidden="1"/>
    <cellStyle name="20% - Accent4 3" xfId="3067" hidden="1"/>
    <cellStyle name="20% - Accent4 3" xfId="3100" hidden="1"/>
    <cellStyle name="20% - Accent4 3" xfId="3133" hidden="1"/>
    <cellStyle name="20% - Accent4 3" xfId="3166" hidden="1"/>
    <cellStyle name="20% - Accent4 3" xfId="3199" hidden="1"/>
    <cellStyle name="20% - Accent4 3" xfId="3232" hidden="1"/>
    <cellStyle name="20% - Accent4 3" xfId="3283" hidden="1"/>
    <cellStyle name="20% - Accent4 3" xfId="3320" hidden="1"/>
    <cellStyle name="20% - Accent4 3" xfId="3353" hidden="1"/>
    <cellStyle name="20% - Accent4 3" xfId="3385" hidden="1"/>
    <cellStyle name="20% - Accent4 3" xfId="3417" hidden="1"/>
    <cellStyle name="20% - Accent4 3" xfId="3450" hidden="1"/>
    <cellStyle name="20% - Accent4 3" xfId="3482" hidden="1"/>
    <cellStyle name="20% - Accent4 3" xfId="3515" hidden="1"/>
    <cellStyle name="20% - Accent4 3" xfId="3547" hidden="1"/>
    <cellStyle name="20% - Accent4 3" xfId="3580" hidden="1"/>
    <cellStyle name="20% - Accent4 3" xfId="3613" hidden="1"/>
    <cellStyle name="20% - Accent4 3" xfId="3646" hidden="1"/>
    <cellStyle name="20% - Accent4 3" xfId="3679" hidden="1"/>
    <cellStyle name="20% - Accent4 3" xfId="3712" hidden="1"/>
    <cellStyle name="20% - Accent4 3" xfId="3745" hidden="1"/>
    <cellStyle name="20% - Accent4 3" xfId="3259" hidden="1"/>
    <cellStyle name="20% - Accent4 3" xfId="3797" hidden="1"/>
    <cellStyle name="20% - Accent4 3" xfId="3830" hidden="1"/>
    <cellStyle name="20% - Accent4 3" xfId="3862" hidden="1"/>
    <cellStyle name="20% - Accent4 3" xfId="3894" hidden="1"/>
    <cellStyle name="20% - Accent4 3" xfId="3927" hidden="1"/>
    <cellStyle name="20% - Accent4 3" xfId="3959" hidden="1"/>
    <cellStyle name="20% - Accent4 3" xfId="3992" hidden="1"/>
    <cellStyle name="20% - Accent4 3" xfId="4024" hidden="1"/>
    <cellStyle name="20% - Accent4 3" xfId="4057" hidden="1"/>
    <cellStyle name="20% - Accent4 3" xfId="4090" hidden="1"/>
    <cellStyle name="20% - Accent4 3" xfId="4123" hidden="1"/>
    <cellStyle name="20% - Accent4 3" xfId="4156" hidden="1"/>
    <cellStyle name="20% - Accent4 3" xfId="4189" hidden="1"/>
    <cellStyle name="20% - Accent4 3" xfId="4222"/>
    <cellStyle name="20% - Accent5 2" xfId="28"/>
    <cellStyle name="20% - Accent5 2 2" xfId="1574"/>
    <cellStyle name="20% - Accent5 2 3" xfId="2711"/>
    <cellStyle name="20% - Accent5 3" xfId="29" hidden="1"/>
    <cellStyle name="20% - Accent5 3" xfId="238" hidden="1"/>
    <cellStyle name="20% - Accent5 3" xfId="271" hidden="1"/>
    <cellStyle name="20% - Accent5 3" xfId="304" hidden="1"/>
    <cellStyle name="20% - Accent5 3" xfId="337" hidden="1"/>
    <cellStyle name="20% - Accent5 3" xfId="370" hidden="1"/>
    <cellStyle name="20% - Accent5 3" xfId="403" hidden="1"/>
    <cellStyle name="20% - Accent5 3" xfId="436" hidden="1"/>
    <cellStyle name="20% - Accent5 3" xfId="469" hidden="1"/>
    <cellStyle name="20% - Accent5 3" xfId="502" hidden="1"/>
    <cellStyle name="20% - Accent5 3" xfId="535" hidden="1"/>
    <cellStyle name="20% - Accent5 3" xfId="568" hidden="1"/>
    <cellStyle name="20% - Accent5 3" xfId="605" hidden="1"/>
    <cellStyle name="20% - Accent5 3" xfId="638" hidden="1"/>
    <cellStyle name="20% - Accent5 3" xfId="670" hidden="1"/>
    <cellStyle name="20% - Accent5 3" xfId="702" hidden="1"/>
    <cellStyle name="20% - Accent5 3" xfId="735" hidden="1"/>
    <cellStyle name="20% - Accent5 3" xfId="767" hidden="1"/>
    <cellStyle name="20% - Accent5 3" xfId="800" hidden="1"/>
    <cellStyle name="20% - Accent5 3" xfId="832" hidden="1"/>
    <cellStyle name="20% - Accent5 3" xfId="865" hidden="1"/>
    <cellStyle name="20% - Accent5 3" xfId="898" hidden="1"/>
    <cellStyle name="20% - Accent5 3" xfId="931" hidden="1"/>
    <cellStyle name="20% - Accent5 3" xfId="964" hidden="1"/>
    <cellStyle name="20% - Accent5 3" xfId="997" hidden="1"/>
    <cellStyle name="20% - Accent5 3" xfId="1030" hidden="1"/>
    <cellStyle name="20% - Accent5 3" xfId="1070" hidden="1"/>
    <cellStyle name="20% - Accent5 3" xfId="1108" hidden="1"/>
    <cellStyle name="20% - Accent5 3" xfId="1141" hidden="1"/>
    <cellStyle name="20% - Accent5 3" xfId="1173" hidden="1"/>
    <cellStyle name="20% - Accent5 3" xfId="1205" hidden="1"/>
    <cellStyle name="20% - Accent5 3" xfId="1238" hidden="1"/>
    <cellStyle name="20% - Accent5 3" xfId="1270" hidden="1"/>
    <cellStyle name="20% - Accent5 3" xfId="1303" hidden="1"/>
    <cellStyle name="20% - Accent5 3" xfId="1335" hidden="1"/>
    <cellStyle name="20% - Accent5 3" xfId="1368" hidden="1"/>
    <cellStyle name="20% - Accent5 3" xfId="1401" hidden="1"/>
    <cellStyle name="20% - Accent5 3" xfId="1434" hidden="1"/>
    <cellStyle name="20% - Accent5 3" xfId="1467" hidden="1"/>
    <cellStyle name="20% - Accent5 3" xfId="1500" hidden="1"/>
    <cellStyle name="20% - Accent5 3" xfId="1533" hidden="1"/>
    <cellStyle name="20% - Accent5 3" xfId="1747" hidden="1"/>
    <cellStyle name="20% - Accent5 3" xfId="1784" hidden="1"/>
    <cellStyle name="20% - Accent5 3" xfId="1817" hidden="1"/>
    <cellStyle name="20% - Accent5 3" xfId="1849" hidden="1"/>
    <cellStyle name="20% - Accent5 3" xfId="1881" hidden="1"/>
    <cellStyle name="20% - Accent5 3" xfId="1914" hidden="1"/>
    <cellStyle name="20% - Accent5 3" xfId="1946" hidden="1"/>
    <cellStyle name="20% - Accent5 3" xfId="1979" hidden="1"/>
    <cellStyle name="20% - Accent5 3" xfId="2011" hidden="1"/>
    <cellStyle name="20% - Accent5 3" xfId="2044" hidden="1"/>
    <cellStyle name="20% - Accent5 3" xfId="2077" hidden="1"/>
    <cellStyle name="20% - Accent5 3" xfId="2110" hidden="1"/>
    <cellStyle name="20% - Accent5 3" xfId="2143" hidden="1"/>
    <cellStyle name="20% - Accent5 3" xfId="2176" hidden="1"/>
    <cellStyle name="20% - Accent5 3" xfId="2209" hidden="1"/>
    <cellStyle name="20% - Accent5 3" xfId="1729" hidden="1"/>
    <cellStyle name="20% - Accent5 3" xfId="2261" hidden="1"/>
    <cellStyle name="20% - Accent5 3" xfId="2294" hidden="1"/>
    <cellStyle name="20% - Accent5 3" xfId="2326" hidden="1"/>
    <cellStyle name="20% - Accent5 3" xfId="2358" hidden="1"/>
    <cellStyle name="20% - Accent5 3" xfId="2391" hidden="1"/>
    <cellStyle name="20% - Accent5 3" xfId="2423" hidden="1"/>
    <cellStyle name="20% - Accent5 3" xfId="2456" hidden="1"/>
    <cellStyle name="20% - Accent5 3" xfId="2488" hidden="1"/>
    <cellStyle name="20% - Accent5 3" xfId="2521" hidden="1"/>
    <cellStyle name="20% - Accent5 3" xfId="2554" hidden="1"/>
    <cellStyle name="20% - Accent5 3" xfId="2587" hidden="1"/>
    <cellStyle name="20% - Accent5 3" xfId="2620" hidden="1"/>
    <cellStyle name="20% - Accent5 3" xfId="2653" hidden="1"/>
    <cellStyle name="20% - Accent5 3" xfId="2686" hidden="1"/>
    <cellStyle name="20% - Accent5 3" xfId="2767" hidden="1"/>
    <cellStyle name="20% - Accent5 3" xfId="2804" hidden="1"/>
    <cellStyle name="20% - Accent5 3" xfId="2837" hidden="1"/>
    <cellStyle name="20% - Accent5 3" xfId="2869" hidden="1"/>
    <cellStyle name="20% - Accent5 3" xfId="2901" hidden="1"/>
    <cellStyle name="20% - Accent5 3" xfId="2934" hidden="1"/>
    <cellStyle name="20% - Accent5 3" xfId="2966" hidden="1"/>
    <cellStyle name="20% - Accent5 3" xfId="2999" hidden="1"/>
    <cellStyle name="20% - Accent5 3" xfId="3031" hidden="1"/>
    <cellStyle name="20% - Accent5 3" xfId="3064" hidden="1"/>
    <cellStyle name="20% - Accent5 3" xfId="3097" hidden="1"/>
    <cellStyle name="20% - Accent5 3" xfId="3130" hidden="1"/>
    <cellStyle name="20% - Accent5 3" xfId="3163" hidden="1"/>
    <cellStyle name="20% - Accent5 3" xfId="3196" hidden="1"/>
    <cellStyle name="20% - Accent5 3" xfId="3229" hidden="1"/>
    <cellStyle name="20% - Accent5 3" xfId="3280" hidden="1"/>
    <cellStyle name="20% - Accent5 3" xfId="3317" hidden="1"/>
    <cellStyle name="20% - Accent5 3" xfId="3350" hidden="1"/>
    <cellStyle name="20% - Accent5 3" xfId="3382" hidden="1"/>
    <cellStyle name="20% - Accent5 3" xfId="3414" hidden="1"/>
    <cellStyle name="20% - Accent5 3" xfId="3447" hidden="1"/>
    <cellStyle name="20% - Accent5 3" xfId="3479" hidden="1"/>
    <cellStyle name="20% - Accent5 3" xfId="3512" hidden="1"/>
    <cellStyle name="20% - Accent5 3" xfId="3544" hidden="1"/>
    <cellStyle name="20% - Accent5 3" xfId="3577" hidden="1"/>
    <cellStyle name="20% - Accent5 3" xfId="3610" hidden="1"/>
    <cellStyle name="20% - Accent5 3" xfId="3643" hidden="1"/>
    <cellStyle name="20% - Accent5 3" xfId="3676" hidden="1"/>
    <cellStyle name="20% - Accent5 3" xfId="3709" hidden="1"/>
    <cellStyle name="20% - Accent5 3" xfId="3742" hidden="1"/>
    <cellStyle name="20% - Accent5 3" xfId="3262" hidden="1"/>
    <cellStyle name="20% - Accent5 3" xfId="3794" hidden="1"/>
    <cellStyle name="20% - Accent5 3" xfId="3827" hidden="1"/>
    <cellStyle name="20% - Accent5 3" xfId="3859" hidden="1"/>
    <cellStyle name="20% - Accent5 3" xfId="3891" hidden="1"/>
    <cellStyle name="20% - Accent5 3" xfId="3924" hidden="1"/>
    <cellStyle name="20% - Accent5 3" xfId="3956" hidden="1"/>
    <cellStyle name="20% - Accent5 3" xfId="3989" hidden="1"/>
    <cellStyle name="20% - Accent5 3" xfId="4021" hidden="1"/>
    <cellStyle name="20% - Accent5 3" xfId="4054" hidden="1"/>
    <cellStyle name="20% - Accent5 3" xfId="4087" hidden="1"/>
    <cellStyle name="20% - Accent5 3" xfId="4120" hidden="1"/>
    <cellStyle name="20% - Accent5 3" xfId="4153" hidden="1"/>
    <cellStyle name="20% - Accent5 3" xfId="4186" hidden="1"/>
    <cellStyle name="20% - Accent5 3" xfId="4219"/>
    <cellStyle name="20% - Accent6 2" xfId="30"/>
    <cellStyle name="20% - Accent6 2 2" xfId="1575"/>
    <cellStyle name="20% - Accent6 2 3" xfId="2712"/>
    <cellStyle name="20% - Accent6 3" xfId="31" hidden="1"/>
    <cellStyle name="20% - Accent6 3" xfId="235" hidden="1"/>
    <cellStyle name="20% - Accent6 3" xfId="268" hidden="1"/>
    <cellStyle name="20% - Accent6 3" xfId="301" hidden="1"/>
    <cellStyle name="20% - Accent6 3" xfId="334" hidden="1"/>
    <cellStyle name="20% - Accent6 3" xfId="367" hidden="1"/>
    <cellStyle name="20% - Accent6 3" xfId="400" hidden="1"/>
    <cellStyle name="20% - Accent6 3" xfId="433" hidden="1"/>
    <cellStyle name="20% - Accent6 3" xfId="466" hidden="1"/>
    <cellStyle name="20% - Accent6 3" xfId="499" hidden="1"/>
    <cellStyle name="20% - Accent6 3" xfId="532" hidden="1"/>
    <cellStyle name="20% - Accent6 3" xfId="565" hidden="1"/>
    <cellStyle name="20% - Accent6 3" xfId="602" hidden="1"/>
    <cellStyle name="20% - Accent6 3" xfId="635" hidden="1"/>
    <cellStyle name="20% - Accent6 3" xfId="667" hidden="1"/>
    <cellStyle name="20% - Accent6 3" xfId="699" hidden="1"/>
    <cellStyle name="20% - Accent6 3" xfId="732" hidden="1"/>
    <cellStyle name="20% - Accent6 3" xfId="764" hidden="1"/>
    <cellStyle name="20% - Accent6 3" xfId="797" hidden="1"/>
    <cellStyle name="20% - Accent6 3" xfId="829" hidden="1"/>
    <cellStyle name="20% - Accent6 3" xfId="862" hidden="1"/>
    <cellStyle name="20% - Accent6 3" xfId="895" hidden="1"/>
    <cellStyle name="20% - Accent6 3" xfId="928" hidden="1"/>
    <cellStyle name="20% - Accent6 3" xfId="961" hidden="1"/>
    <cellStyle name="20% - Accent6 3" xfId="994" hidden="1"/>
    <cellStyle name="20% - Accent6 3" xfId="1027" hidden="1"/>
    <cellStyle name="20% - Accent6 3" xfId="1067" hidden="1"/>
    <cellStyle name="20% - Accent6 3" xfId="1105" hidden="1"/>
    <cellStyle name="20% - Accent6 3" xfId="1138" hidden="1"/>
    <cellStyle name="20% - Accent6 3" xfId="1170" hidden="1"/>
    <cellStyle name="20% - Accent6 3" xfId="1202" hidden="1"/>
    <cellStyle name="20% - Accent6 3" xfId="1235" hidden="1"/>
    <cellStyle name="20% - Accent6 3" xfId="1267" hidden="1"/>
    <cellStyle name="20% - Accent6 3" xfId="1300" hidden="1"/>
    <cellStyle name="20% - Accent6 3" xfId="1332" hidden="1"/>
    <cellStyle name="20% - Accent6 3" xfId="1365" hidden="1"/>
    <cellStyle name="20% - Accent6 3" xfId="1398" hidden="1"/>
    <cellStyle name="20% - Accent6 3" xfId="1431" hidden="1"/>
    <cellStyle name="20% - Accent6 3" xfId="1464" hidden="1"/>
    <cellStyle name="20% - Accent6 3" xfId="1497" hidden="1"/>
    <cellStyle name="20% - Accent6 3" xfId="1530" hidden="1"/>
    <cellStyle name="20% - Accent6 3" xfId="1744" hidden="1"/>
    <cellStyle name="20% - Accent6 3" xfId="1781" hidden="1"/>
    <cellStyle name="20% - Accent6 3" xfId="1814" hidden="1"/>
    <cellStyle name="20% - Accent6 3" xfId="1846" hidden="1"/>
    <cellStyle name="20% - Accent6 3" xfId="1878" hidden="1"/>
    <cellStyle name="20% - Accent6 3" xfId="1911" hidden="1"/>
    <cellStyle name="20% - Accent6 3" xfId="1943" hidden="1"/>
    <cellStyle name="20% - Accent6 3" xfId="1976" hidden="1"/>
    <cellStyle name="20% - Accent6 3" xfId="2008" hidden="1"/>
    <cellStyle name="20% - Accent6 3" xfId="2041" hidden="1"/>
    <cellStyle name="20% - Accent6 3" xfId="2074" hidden="1"/>
    <cellStyle name="20% - Accent6 3" xfId="2107" hidden="1"/>
    <cellStyle name="20% - Accent6 3" xfId="2140" hidden="1"/>
    <cellStyle name="20% - Accent6 3" xfId="2173" hidden="1"/>
    <cellStyle name="20% - Accent6 3" xfId="2206" hidden="1"/>
    <cellStyle name="20% - Accent6 3" xfId="1732" hidden="1"/>
    <cellStyle name="20% - Accent6 3" xfId="2258" hidden="1"/>
    <cellStyle name="20% - Accent6 3" xfId="2291" hidden="1"/>
    <cellStyle name="20% - Accent6 3" xfId="2323" hidden="1"/>
    <cellStyle name="20% - Accent6 3" xfId="2355" hidden="1"/>
    <cellStyle name="20% - Accent6 3" xfId="2388" hidden="1"/>
    <cellStyle name="20% - Accent6 3" xfId="2420" hidden="1"/>
    <cellStyle name="20% - Accent6 3" xfId="2453" hidden="1"/>
    <cellStyle name="20% - Accent6 3" xfId="2485" hidden="1"/>
    <cellStyle name="20% - Accent6 3" xfId="2518" hidden="1"/>
    <cellStyle name="20% - Accent6 3" xfId="2551" hidden="1"/>
    <cellStyle name="20% - Accent6 3" xfId="2584" hidden="1"/>
    <cellStyle name="20% - Accent6 3" xfId="2617" hidden="1"/>
    <cellStyle name="20% - Accent6 3" xfId="2650" hidden="1"/>
    <cellStyle name="20% - Accent6 3" xfId="2683" hidden="1"/>
    <cellStyle name="20% - Accent6 3" xfId="2764" hidden="1"/>
    <cellStyle name="20% - Accent6 3" xfId="2801" hidden="1"/>
    <cellStyle name="20% - Accent6 3" xfId="2834" hidden="1"/>
    <cellStyle name="20% - Accent6 3" xfId="2866" hidden="1"/>
    <cellStyle name="20% - Accent6 3" xfId="2898" hidden="1"/>
    <cellStyle name="20% - Accent6 3" xfId="2931" hidden="1"/>
    <cellStyle name="20% - Accent6 3" xfId="2963" hidden="1"/>
    <cellStyle name="20% - Accent6 3" xfId="2996" hidden="1"/>
    <cellStyle name="20% - Accent6 3" xfId="3028" hidden="1"/>
    <cellStyle name="20% - Accent6 3" xfId="3061" hidden="1"/>
    <cellStyle name="20% - Accent6 3" xfId="3094" hidden="1"/>
    <cellStyle name="20% - Accent6 3" xfId="3127" hidden="1"/>
    <cellStyle name="20% - Accent6 3" xfId="3160" hidden="1"/>
    <cellStyle name="20% - Accent6 3" xfId="3193" hidden="1"/>
    <cellStyle name="20% - Accent6 3" xfId="3226" hidden="1"/>
    <cellStyle name="20% - Accent6 3" xfId="3277" hidden="1"/>
    <cellStyle name="20% - Accent6 3" xfId="3314" hidden="1"/>
    <cellStyle name="20% - Accent6 3" xfId="3347" hidden="1"/>
    <cellStyle name="20% - Accent6 3" xfId="3379" hidden="1"/>
    <cellStyle name="20% - Accent6 3" xfId="3411" hidden="1"/>
    <cellStyle name="20% - Accent6 3" xfId="3444" hidden="1"/>
    <cellStyle name="20% - Accent6 3" xfId="3476" hidden="1"/>
    <cellStyle name="20% - Accent6 3" xfId="3509" hidden="1"/>
    <cellStyle name="20% - Accent6 3" xfId="3541" hidden="1"/>
    <cellStyle name="20% - Accent6 3" xfId="3574" hidden="1"/>
    <cellStyle name="20% - Accent6 3" xfId="3607" hidden="1"/>
    <cellStyle name="20% - Accent6 3" xfId="3640" hidden="1"/>
    <cellStyle name="20% - Accent6 3" xfId="3673" hidden="1"/>
    <cellStyle name="20% - Accent6 3" xfId="3706" hidden="1"/>
    <cellStyle name="20% - Accent6 3" xfId="3739" hidden="1"/>
    <cellStyle name="20% - Accent6 3" xfId="3265" hidden="1"/>
    <cellStyle name="20% - Accent6 3" xfId="3791" hidden="1"/>
    <cellStyle name="20% - Accent6 3" xfId="3824" hidden="1"/>
    <cellStyle name="20% - Accent6 3" xfId="3856" hidden="1"/>
    <cellStyle name="20% - Accent6 3" xfId="3888" hidden="1"/>
    <cellStyle name="20% - Accent6 3" xfId="3921" hidden="1"/>
    <cellStyle name="20% - Accent6 3" xfId="3953" hidden="1"/>
    <cellStyle name="20% - Accent6 3" xfId="3986" hidden="1"/>
    <cellStyle name="20% - Accent6 3" xfId="4018" hidden="1"/>
    <cellStyle name="20% - Accent6 3" xfId="4051" hidden="1"/>
    <cellStyle name="20% - Accent6 3" xfId="4084" hidden="1"/>
    <cellStyle name="20% - Accent6 3" xfId="4117" hidden="1"/>
    <cellStyle name="20% - Accent6 3" xfId="4150" hidden="1"/>
    <cellStyle name="20% - Accent6 3" xfId="4183" hidden="1"/>
    <cellStyle name="20% - Accent6 3" xfId="4216"/>
    <cellStyle name="20% - Énfasis1" xfId="32"/>
    <cellStyle name="20% - Énfasis2" xfId="33"/>
    <cellStyle name="20% - Énfasis3" xfId="34"/>
    <cellStyle name="20% - Énfasis4" xfId="35"/>
    <cellStyle name="20% - Énfasis5" xfId="36"/>
    <cellStyle name="20% - Énfasis6" xfId="37"/>
    <cellStyle name="40% - 1. jelölőszín" xfId="38"/>
    <cellStyle name="40% - 1. jelölőszín 2" xfId="39"/>
    <cellStyle name="40% - 1. jelölőszín_20130128_ITS on reporting_Annex I_CA" xfId="40"/>
    <cellStyle name="40% - 2. jelölőszín" xfId="41"/>
    <cellStyle name="40% - 2. jelölőszín 2" xfId="42"/>
    <cellStyle name="40% - 2. jelölőszín_20130128_ITS on reporting_Annex I_CA" xfId="43"/>
    <cellStyle name="40% - 3. jelölőszín" xfId="44"/>
    <cellStyle name="40% - 3. jelölőszín 2" xfId="45"/>
    <cellStyle name="40% - 3. jelölőszín_20130128_ITS on reporting_Annex I_CA" xfId="46"/>
    <cellStyle name="40% - 4. jelölőszín" xfId="47"/>
    <cellStyle name="40% - 4. jelölőszín 2" xfId="48"/>
    <cellStyle name="40% - 4. jelölőszín_20130128_ITS on reporting_Annex I_CA" xfId="49"/>
    <cellStyle name="40% - 5. jelölőszín" xfId="50"/>
    <cellStyle name="40% - 5. jelölőszín 2" xfId="51"/>
    <cellStyle name="40% - 5. jelölőszín_20130128_ITS on reporting_Annex I_CA" xfId="52"/>
    <cellStyle name="40% - 6. jelölőszín" xfId="53"/>
    <cellStyle name="40% - 6. jelölőszín 2" xfId="54"/>
    <cellStyle name="40% - 6. jelölőszín_20130128_ITS on reporting_Annex I_CA" xfId="55"/>
    <cellStyle name="40% - Accent1 2" xfId="56"/>
    <cellStyle name="40% - Accent1 2 2" xfId="1576"/>
    <cellStyle name="40% - Accent1 2 3" xfId="2713"/>
    <cellStyle name="40% - Accent1 3" xfId="57" hidden="1"/>
    <cellStyle name="40% - Accent1 3" xfId="249" hidden="1"/>
    <cellStyle name="40% - Accent1 3" xfId="282" hidden="1"/>
    <cellStyle name="40% - Accent1 3" xfId="315" hidden="1"/>
    <cellStyle name="40% - Accent1 3" xfId="348" hidden="1"/>
    <cellStyle name="40% - Accent1 3" xfId="381" hidden="1"/>
    <cellStyle name="40% - Accent1 3" xfId="414" hidden="1"/>
    <cellStyle name="40% - Accent1 3" xfId="447" hidden="1"/>
    <cellStyle name="40% - Accent1 3" xfId="480" hidden="1"/>
    <cellStyle name="40% - Accent1 3" xfId="513" hidden="1"/>
    <cellStyle name="40% - Accent1 3" xfId="546" hidden="1"/>
    <cellStyle name="40% - Accent1 3" xfId="579" hidden="1"/>
    <cellStyle name="40% - Accent1 3" xfId="616" hidden="1"/>
    <cellStyle name="40% - Accent1 3" xfId="649" hidden="1"/>
    <cellStyle name="40% - Accent1 3" xfId="681" hidden="1"/>
    <cellStyle name="40% - Accent1 3" xfId="713" hidden="1"/>
    <cellStyle name="40% - Accent1 3" xfId="746" hidden="1"/>
    <cellStyle name="40% - Accent1 3" xfId="778" hidden="1"/>
    <cellStyle name="40% - Accent1 3" xfId="811" hidden="1"/>
    <cellStyle name="40% - Accent1 3" xfId="843" hidden="1"/>
    <cellStyle name="40% - Accent1 3" xfId="876" hidden="1"/>
    <cellStyle name="40% - Accent1 3" xfId="909" hidden="1"/>
    <cellStyle name="40% - Accent1 3" xfId="942" hidden="1"/>
    <cellStyle name="40% - Accent1 3" xfId="975" hidden="1"/>
    <cellStyle name="40% - Accent1 3" xfId="1008" hidden="1"/>
    <cellStyle name="40% - Accent1 3" xfId="1041" hidden="1"/>
    <cellStyle name="40% - Accent1 3" xfId="1081" hidden="1"/>
    <cellStyle name="40% - Accent1 3" xfId="1119" hidden="1"/>
    <cellStyle name="40% - Accent1 3" xfId="1152" hidden="1"/>
    <cellStyle name="40% - Accent1 3" xfId="1184" hidden="1"/>
    <cellStyle name="40% - Accent1 3" xfId="1216" hidden="1"/>
    <cellStyle name="40% - Accent1 3" xfId="1249" hidden="1"/>
    <cellStyle name="40% - Accent1 3" xfId="1281" hidden="1"/>
    <cellStyle name="40% - Accent1 3" xfId="1314" hidden="1"/>
    <cellStyle name="40% - Accent1 3" xfId="1346" hidden="1"/>
    <cellStyle name="40% - Accent1 3" xfId="1379" hidden="1"/>
    <cellStyle name="40% - Accent1 3" xfId="1412" hidden="1"/>
    <cellStyle name="40% - Accent1 3" xfId="1445" hidden="1"/>
    <cellStyle name="40% - Accent1 3" xfId="1478" hidden="1"/>
    <cellStyle name="40% - Accent1 3" xfId="1511" hidden="1"/>
    <cellStyle name="40% - Accent1 3" xfId="1544" hidden="1"/>
    <cellStyle name="40% - Accent1 3" xfId="1758" hidden="1"/>
    <cellStyle name="40% - Accent1 3" xfId="1795" hidden="1"/>
    <cellStyle name="40% - Accent1 3" xfId="1828" hidden="1"/>
    <cellStyle name="40% - Accent1 3" xfId="1860" hidden="1"/>
    <cellStyle name="40% - Accent1 3" xfId="1892" hidden="1"/>
    <cellStyle name="40% - Accent1 3" xfId="1925" hidden="1"/>
    <cellStyle name="40% - Accent1 3" xfId="1957" hidden="1"/>
    <cellStyle name="40% - Accent1 3" xfId="1990" hidden="1"/>
    <cellStyle name="40% - Accent1 3" xfId="2022" hidden="1"/>
    <cellStyle name="40% - Accent1 3" xfId="2055" hidden="1"/>
    <cellStyle name="40% - Accent1 3" xfId="2088" hidden="1"/>
    <cellStyle name="40% - Accent1 3" xfId="2121" hidden="1"/>
    <cellStyle name="40% - Accent1 3" xfId="2154" hidden="1"/>
    <cellStyle name="40% - Accent1 3" xfId="2187" hidden="1"/>
    <cellStyle name="40% - Accent1 3" xfId="2220" hidden="1"/>
    <cellStyle name="40% - Accent1 3" xfId="2235" hidden="1"/>
    <cellStyle name="40% - Accent1 3" xfId="2272" hidden="1"/>
    <cellStyle name="40% - Accent1 3" xfId="2305" hidden="1"/>
    <cellStyle name="40% - Accent1 3" xfId="2337" hidden="1"/>
    <cellStyle name="40% - Accent1 3" xfId="2369" hidden="1"/>
    <cellStyle name="40% - Accent1 3" xfId="2402" hidden="1"/>
    <cellStyle name="40% - Accent1 3" xfId="2434" hidden="1"/>
    <cellStyle name="40% - Accent1 3" xfId="2467" hidden="1"/>
    <cellStyle name="40% - Accent1 3" xfId="2499" hidden="1"/>
    <cellStyle name="40% - Accent1 3" xfId="2532" hidden="1"/>
    <cellStyle name="40% - Accent1 3" xfId="2565" hidden="1"/>
    <cellStyle name="40% - Accent1 3" xfId="2598" hidden="1"/>
    <cellStyle name="40% - Accent1 3" xfId="2631" hidden="1"/>
    <cellStyle name="40% - Accent1 3" xfId="2664" hidden="1"/>
    <cellStyle name="40% - Accent1 3" xfId="2697" hidden="1"/>
    <cellStyle name="40% - Accent1 3" xfId="2778" hidden="1"/>
    <cellStyle name="40% - Accent1 3" xfId="2815" hidden="1"/>
    <cellStyle name="40% - Accent1 3" xfId="2848" hidden="1"/>
    <cellStyle name="40% - Accent1 3" xfId="2880" hidden="1"/>
    <cellStyle name="40% - Accent1 3" xfId="2912" hidden="1"/>
    <cellStyle name="40% - Accent1 3" xfId="2945" hidden="1"/>
    <cellStyle name="40% - Accent1 3" xfId="2977" hidden="1"/>
    <cellStyle name="40% - Accent1 3" xfId="3010" hidden="1"/>
    <cellStyle name="40% - Accent1 3" xfId="3042" hidden="1"/>
    <cellStyle name="40% - Accent1 3" xfId="3075" hidden="1"/>
    <cellStyle name="40% - Accent1 3" xfId="3108" hidden="1"/>
    <cellStyle name="40% - Accent1 3" xfId="3141" hidden="1"/>
    <cellStyle name="40% - Accent1 3" xfId="3174" hidden="1"/>
    <cellStyle name="40% - Accent1 3" xfId="3207" hidden="1"/>
    <cellStyle name="40% - Accent1 3" xfId="3240" hidden="1"/>
    <cellStyle name="40% - Accent1 3" xfId="3291" hidden="1"/>
    <cellStyle name="40% - Accent1 3" xfId="3328" hidden="1"/>
    <cellStyle name="40% - Accent1 3" xfId="3361" hidden="1"/>
    <cellStyle name="40% - Accent1 3" xfId="3393" hidden="1"/>
    <cellStyle name="40% - Accent1 3" xfId="3425" hidden="1"/>
    <cellStyle name="40% - Accent1 3" xfId="3458" hidden="1"/>
    <cellStyle name="40% - Accent1 3" xfId="3490" hidden="1"/>
    <cellStyle name="40% - Accent1 3" xfId="3523" hidden="1"/>
    <cellStyle name="40% - Accent1 3" xfId="3555" hidden="1"/>
    <cellStyle name="40% - Accent1 3" xfId="3588" hidden="1"/>
    <cellStyle name="40% - Accent1 3" xfId="3621" hidden="1"/>
    <cellStyle name="40% - Accent1 3" xfId="3654" hidden="1"/>
    <cellStyle name="40% - Accent1 3" xfId="3687" hidden="1"/>
    <cellStyle name="40% - Accent1 3" xfId="3720" hidden="1"/>
    <cellStyle name="40% - Accent1 3" xfId="3753" hidden="1"/>
    <cellStyle name="40% - Accent1 3" xfId="3768" hidden="1"/>
    <cellStyle name="40% - Accent1 3" xfId="3805" hidden="1"/>
    <cellStyle name="40% - Accent1 3" xfId="3838" hidden="1"/>
    <cellStyle name="40% - Accent1 3" xfId="3870" hidden="1"/>
    <cellStyle name="40% - Accent1 3" xfId="3902" hidden="1"/>
    <cellStyle name="40% - Accent1 3" xfId="3935" hidden="1"/>
    <cellStyle name="40% - Accent1 3" xfId="3967" hidden="1"/>
    <cellStyle name="40% - Accent1 3" xfId="4000" hidden="1"/>
    <cellStyle name="40% - Accent1 3" xfId="4032" hidden="1"/>
    <cellStyle name="40% - Accent1 3" xfId="4065" hidden="1"/>
    <cellStyle name="40% - Accent1 3" xfId="4098" hidden="1"/>
    <cellStyle name="40% - Accent1 3" xfId="4131" hidden="1"/>
    <cellStyle name="40% - Accent1 3" xfId="4164" hidden="1"/>
    <cellStyle name="40% - Accent1 3" xfId="4197" hidden="1"/>
    <cellStyle name="40% - Accent1 3" xfId="4230"/>
    <cellStyle name="40% - Accent2 2" xfId="58"/>
    <cellStyle name="40% - Accent2 2 2" xfId="1577"/>
    <cellStyle name="40% - Accent2 2 3" xfId="2714"/>
    <cellStyle name="40% - Accent2 3" xfId="59" hidden="1"/>
    <cellStyle name="40% - Accent2 3" xfId="246" hidden="1"/>
    <cellStyle name="40% - Accent2 3" xfId="279" hidden="1"/>
    <cellStyle name="40% - Accent2 3" xfId="312" hidden="1"/>
    <cellStyle name="40% - Accent2 3" xfId="345" hidden="1"/>
    <cellStyle name="40% - Accent2 3" xfId="378" hidden="1"/>
    <cellStyle name="40% - Accent2 3" xfId="411" hidden="1"/>
    <cellStyle name="40% - Accent2 3" xfId="444" hidden="1"/>
    <cellStyle name="40% - Accent2 3" xfId="477" hidden="1"/>
    <cellStyle name="40% - Accent2 3" xfId="510" hidden="1"/>
    <cellStyle name="40% - Accent2 3" xfId="543" hidden="1"/>
    <cellStyle name="40% - Accent2 3" xfId="576" hidden="1"/>
    <cellStyle name="40% - Accent2 3" xfId="613" hidden="1"/>
    <cellStyle name="40% - Accent2 3" xfId="646" hidden="1"/>
    <cellStyle name="40% - Accent2 3" xfId="678" hidden="1"/>
    <cellStyle name="40% - Accent2 3" xfId="710" hidden="1"/>
    <cellStyle name="40% - Accent2 3" xfId="743" hidden="1"/>
    <cellStyle name="40% - Accent2 3" xfId="775" hidden="1"/>
    <cellStyle name="40% - Accent2 3" xfId="808" hidden="1"/>
    <cellStyle name="40% - Accent2 3" xfId="840" hidden="1"/>
    <cellStyle name="40% - Accent2 3" xfId="873" hidden="1"/>
    <cellStyle name="40% - Accent2 3" xfId="906" hidden="1"/>
    <cellStyle name="40% - Accent2 3" xfId="939" hidden="1"/>
    <cellStyle name="40% - Accent2 3" xfId="972" hidden="1"/>
    <cellStyle name="40% - Accent2 3" xfId="1005" hidden="1"/>
    <cellStyle name="40% - Accent2 3" xfId="1038" hidden="1"/>
    <cellStyle name="40% - Accent2 3" xfId="1078" hidden="1"/>
    <cellStyle name="40% - Accent2 3" xfId="1116" hidden="1"/>
    <cellStyle name="40% - Accent2 3" xfId="1149" hidden="1"/>
    <cellStyle name="40% - Accent2 3" xfId="1181" hidden="1"/>
    <cellStyle name="40% - Accent2 3" xfId="1213" hidden="1"/>
    <cellStyle name="40% - Accent2 3" xfId="1246" hidden="1"/>
    <cellStyle name="40% - Accent2 3" xfId="1278" hidden="1"/>
    <cellStyle name="40% - Accent2 3" xfId="1311" hidden="1"/>
    <cellStyle name="40% - Accent2 3" xfId="1343" hidden="1"/>
    <cellStyle name="40% - Accent2 3" xfId="1376" hidden="1"/>
    <cellStyle name="40% - Accent2 3" xfId="1409" hidden="1"/>
    <cellStyle name="40% - Accent2 3" xfId="1442" hidden="1"/>
    <cellStyle name="40% - Accent2 3" xfId="1475" hidden="1"/>
    <cellStyle name="40% - Accent2 3" xfId="1508" hidden="1"/>
    <cellStyle name="40% - Accent2 3" xfId="1541" hidden="1"/>
    <cellStyle name="40% - Accent2 3" xfId="1755" hidden="1"/>
    <cellStyle name="40% - Accent2 3" xfId="1792" hidden="1"/>
    <cellStyle name="40% - Accent2 3" xfId="1825" hidden="1"/>
    <cellStyle name="40% - Accent2 3" xfId="1857" hidden="1"/>
    <cellStyle name="40% - Accent2 3" xfId="1889" hidden="1"/>
    <cellStyle name="40% - Accent2 3" xfId="1922" hidden="1"/>
    <cellStyle name="40% - Accent2 3" xfId="1954" hidden="1"/>
    <cellStyle name="40% - Accent2 3" xfId="1987" hidden="1"/>
    <cellStyle name="40% - Accent2 3" xfId="2019" hidden="1"/>
    <cellStyle name="40% - Accent2 3" xfId="2052" hidden="1"/>
    <cellStyle name="40% - Accent2 3" xfId="2085" hidden="1"/>
    <cellStyle name="40% - Accent2 3" xfId="2118" hidden="1"/>
    <cellStyle name="40% - Accent2 3" xfId="2151" hidden="1"/>
    <cellStyle name="40% - Accent2 3" xfId="2184" hidden="1"/>
    <cellStyle name="40% - Accent2 3" xfId="2217" hidden="1"/>
    <cellStyle name="40% - Accent2 3" xfId="2232" hidden="1"/>
    <cellStyle name="40% - Accent2 3" xfId="2269" hidden="1"/>
    <cellStyle name="40% - Accent2 3" xfId="2302" hidden="1"/>
    <cellStyle name="40% - Accent2 3" xfId="2334" hidden="1"/>
    <cellStyle name="40% - Accent2 3" xfId="2366" hidden="1"/>
    <cellStyle name="40% - Accent2 3" xfId="2399" hidden="1"/>
    <cellStyle name="40% - Accent2 3" xfId="2431" hidden="1"/>
    <cellStyle name="40% - Accent2 3" xfId="2464" hidden="1"/>
    <cellStyle name="40% - Accent2 3" xfId="2496" hidden="1"/>
    <cellStyle name="40% - Accent2 3" xfId="2529" hidden="1"/>
    <cellStyle name="40% - Accent2 3" xfId="2562" hidden="1"/>
    <cellStyle name="40% - Accent2 3" xfId="2595" hidden="1"/>
    <cellStyle name="40% - Accent2 3" xfId="2628" hidden="1"/>
    <cellStyle name="40% - Accent2 3" xfId="2661" hidden="1"/>
    <cellStyle name="40% - Accent2 3" xfId="2694" hidden="1"/>
    <cellStyle name="40% - Accent2 3" xfId="2775" hidden="1"/>
    <cellStyle name="40% - Accent2 3" xfId="2812" hidden="1"/>
    <cellStyle name="40% - Accent2 3" xfId="2845" hidden="1"/>
    <cellStyle name="40% - Accent2 3" xfId="2877" hidden="1"/>
    <cellStyle name="40% - Accent2 3" xfId="2909" hidden="1"/>
    <cellStyle name="40% - Accent2 3" xfId="2942" hidden="1"/>
    <cellStyle name="40% - Accent2 3" xfId="2974" hidden="1"/>
    <cellStyle name="40% - Accent2 3" xfId="3007" hidden="1"/>
    <cellStyle name="40% - Accent2 3" xfId="3039" hidden="1"/>
    <cellStyle name="40% - Accent2 3" xfId="3072" hidden="1"/>
    <cellStyle name="40% - Accent2 3" xfId="3105" hidden="1"/>
    <cellStyle name="40% - Accent2 3" xfId="3138" hidden="1"/>
    <cellStyle name="40% - Accent2 3" xfId="3171" hidden="1"/>
    <cellStyle name="40% - Accent2 3" xfId="3204" hidden="1"/>
    <cellStyle name="40% - Accent2 3" xfId="3237" hidden="1"/>
    <cellStyle name="40% - Accent2 3" xfId="3288" hidden="1"/>
    <cellStyle name="40% - Accent2 3" xfId="3325" hidden="1"/>
    <cellStyle name="40% - Accent2 3" xfId="3358" hidden="1"/>
    <cellStyle name="40% - Accent2 3" xfId="3390" hidden="1"/>
    <cellStyle name="40% - Accent2 3" xfId="3422" hidden="1"/>
    <cellStyle name="40% - Accent2 3" xfId="3455" hidden="1"/>
    <cellStyle name="40% - Accent2 3" xfId="3487" hidden="1"/>
    <cellStyle name="40% - Accent2 3" xfId="3520" hidden="1"/>
    <cellStyle name="40% - Accent2 3" xfId="3552" hidden="1"/>
    <cellStyle name="40% - Accent2 3" xfId="3585" hidden="1"/>
    <cellStyle name="40% - Accent2 3" xfId="3618" hidden="1"/>
    <cellStyle name="40% - Accent2 3" xfId="3651" hidden="1"/>
    <cellStyle name="40% - Accent2 3" xfId="3684" hidden="1"/>
    <cellStyle name="40% - Accent2 3" xfId="3717" hidden="1"/>
    <cellStyle name="40% - Accent2 3" xfId="3750" hidden="1"/>
    <cellStyle name="40% - Accent2 3" xfId="3765" hidden="1"/>
    <cellStyle name="40% - Accent2 3" xfId="3802" hidden="1"/>
    <cellStyle name="40% - Accent2 3" xfId="3835" hidden="1"/>
    <cellStyle name="40% - Accent2 3" xfId="3867" hidden="1"/>
    <cellStyle name="40% - Accent2 3" xfId="3899" hidden="1"/>
    <cellStyle name="40% - Accent2 3" xfId="3932" hidden="1"/>
    <cellStyle name="40% - Accent2 3" xfId="3964" hidden="1"/>
    <cellStyle name="40% - Accent2 3" xfId="3997" hidden="1"/>
    <cellStyle name="40% - Accent2 3" xfId="4029" hidden="1"/>
    <cellStyle name="40% - Accent2 3" xfId="4062" hidden="1"/>
    <cellStyle name="40% - Accent2 3" xfId="4095" hidden="1"/>
    <cellStyle name="40% - Accent2 3" xfId="4128" hidden="1"/>
    <cellStyle name="40% - Accent2 3" xfId="4161" hidden="1"/>
    <cellStyle name="40% - Accent2 3" xfId="4194" hidden="1"/>
    <cellStyle name="40% - Accent2 3" xfId="4227"/>
    <cellStyle name="40% - Accent3 2" xfId="60"/>
    <cellStyle name="40% - Accent3 2 2" xfId="1578"/>
    <cellStyle name="40% - Accent3 2 3" xfId="2715"/>
    <cellStyle name="40% - Accent3 3" xfId="61" hidden="1"/>
    <cellStyle name="40% - Accent3 3" xfId="243" hidden="1"/>
    <cellStyle name="40% - Accent3 3" xfId="276" hidden="1"/>
    <cellStyle name="40% - Accent3 3" xfId="309" hidden="1"/>
    <cellStyle name="40% - Accent3 3" xfId="342" hidden="1"/>
    <cellStyle name="40% - Accent3 3" xfId="375" hidden="1"/>
    <cellStyle name="40% - Accent3 3" xfId="408" hidden="1"/>
    <cellStyle name="40% - Accent3 3" xfId="441" hidden="1"/>
    <cellStyle name="40% - Accent3 3" xfId="474" hidden="1"/>
    <cellStyle name="40% - Accent3 3" xfId="507" hidden="1"/>
    <cellStyle name="40% - Accent3 3" xfId="540" hidden="1"/>
    <cellStyle name="40% - Accent3 3" xfId="573" hidden="1"/>
    <cellStyle name="40% - Accent3 3" xfId="610" hidden="1"/>
    <cellStyle name="40% - Accent3 3" xfId="643" hidden="1"/>
    <cellStyle name="40% - Accent3 3" xfId="675" hidden="1"/>
    <cellStyle name="40% - Accent3 3" xfId="707" hidden="1"/>
    <cellStyle name="40% - Accent3 3" xfId="740" hidden="1"/>
    <cellStyle name="40% - Accent3 3" xfId="772" hidden="1"/>
    <cellStyle name="40% - Accent3 3" xfId="805" hidden="1"/>
    <cellStyle name="40% - Accent3 3" xfId="837" hidden="1"/>
    <cellStyle name="40% - Accent3 3" xfId="870" hidden="1"/>
    <cellStyle name="40% - Accent3 3" xfId="903" hidden="1"/>
    <cellStyle name="40% - Accent3 3" xfId="936" hidden="1"/>
    <cellStyle name="40% - Accent3 3" xfId="969" hidden="1"/>
    <cellStyle name="40% - Accent3 3" xfId="1002" hidden="1"/>
    <cellStyle name="40% - Accent3 3" xfId="1035" hidden="1"/>
    <cellStyle name="40% - Accent3 3" xfId="1075" hidden="1"/>
    <cellStyle name="40% - Accent3 3" xfId="1113" hidden="1"/>
    <cellStyle name="40% - Accent3 3" xfId="1146" hidden="1"/>
    <cellStyle name="40% - Accent3 3" xfId="1178" hidden="1"/>
    <cellStyle name="40% - Accent3 3" xfId="1210" hidden="1"/>
    <cellStyle name="40% - Accent3 3" xfId="1243" hidden="1"/>
    <cellStyle name="40% - Accent3 3" xfId="1275" hidden="1"/>
    <cellStyle name="40% - Accent3 3" xfId="1308" hidden="1"/>
    <cellStyle name="40% - Accent3 3" xfId="1340" hidden="1"/>
    <cellStyle name="40% - Accent3 3" xfId="1373" hidden="1"/>
    <cellStyle name="40% - Accent3 3" xfId="1406" hidden="1"/>
    <cellStyle name="40% - Accent3 3" xfId="1439" hidden="1"/>
    <cellStyle name="40% - Accent3 3" xfId="1472" hidden="1"/>
    <cellStyle name="40% - Accent3 3" xfId="1505" hidden="1"/>
    <cellStyle name="40% - Accent3 3" xfId="1538" hidden="1"/>
    <cellStyle name="40% - Accent3 3" xfId="1752" hidden="1"/>
    <cellStyle name="40% - Accent3 3" xfId="1789" hidden="1"/>
    <cellStyle name="40% - Accent3 3" xfId="1822" hidden="1"/>
    <cellStyle name="40% - Accent3 3" xfId="1854" hidden="1"/>
    <cellStyle name="40% - Accent3 3" xfId="1886" hidden="1"/>
    <cellStyle name="40% - Accent3 3" xfId="1919" hidden="1"/>
    <cellStyle name="40% - Accent3 3" xfId="1951" hidden="1"/>
    <cellStyle name="40% - Accent3 3" xfId="1984" hidden="1"/>
    <cellStyle name="40% - Accent3 3" xfId="2016" hidden="1"/>
    <cellStyle name="40% - Accent3 3" xfId="2049" hidden="1"/>
    <cellStyle name="40% - Accent3 3" xfId="2082" hidden="1"/>
    <cellStyle name="40% - Accent3 3" xfId="2115" hidden="1"/>
    <cellStyle name="40% - Accent3 3" xfId="2148" hidden="1"/>
    <cellStyle name="40% - Accent3 3" xfId="2181" hidden="1"/>
    <cellStyle name="40% - Accent3 3" xfId="2214" hidden="1"/>
    <cellStyle name="40% - Accent3 3" xfId="1716" hidden="1"/>
    <cellStyle name="40% - Accent3 3" xfId="2266" hidden="1"/>
    <cellStyle name="40% - Accent3 3" xfId="2299" hidden="1"/>
    <cellStyle name="40% - Accent3 3" xfId="2331" hidden="1"/>
    <cellStyle name="40% - Accent3 3" xfId="2363" hidden="1"/>
    <cellStyle name="40% - Accent3 3" xfId="2396" hidden="1"/>
    <cellStyle name="40% - Accent3 3" xfId="2428" hidden="1"/>
    <cellStyle name="40% - Accent3 3" xfId="2461" hidden="1"/>
    <cellStyle name="40% - Accent3 3" xfId="2493" hidden="1"/>
    <cellStyle name="40% - Accent3 3" xfId="2526" hidden="1"/>
    <cellStyle name="40% - Accent3 3" xfId="2559" hidden="1"/>
    <cellStyle name="40% - Accent3 3" xfId="2592" hidden="1"/>
    <cellStyle name="40% - Accent3 3" xfId="2625" hidden="1"/>
    <cellStyle name="40% - Accent3 3" xfId="2658" hidden="1"/>
    <cellStyle name="40% - Accent3 3" xfId="2691" hidden="1"/>
    <cellStyle name="40% - Accent3 3" xfId="2772" hidden="1"/>
    <cellStyle name="40% - Accent3 3" xfId="2809" hidden="1"/>
    <cellStyle name="40% - Accent3 3" xfId="2842" hidden="1"/>
    <cellStyle name="40% - Accent3 3" xfId="2874" hidden="1"/>
    <cellStyle name="40% - Accent3 3" xfId="2906" hidden="1"/>
    <cellStyle name="40% - Accent3 3" xfId="2939" hidden="1"/>
    <cellStyle name="40% - Accent3 3" xfId="2971" hidden="1"/>
    <cellStyle name="40% - Accent3 3" xfId="3004" hidden="1"/>
    <cellStyle name="40% - Accent3 3" xfId="3036" hidden="1"/>
    <cellStyle name="40% - Accent3 3" xfId="3069" hidden="1"/>
    <cellStyle name="40% - Accent3 3" xfId="3102" hidden="1"/>
    <cellStyle name="40% - Accent3 3" xfId="3135" hidden="1"/>
    <cellStyle name="40% - Accent3 3" xfId="3168" hidden="1"/>
    <cellStyle name="40% - Accent3 3" xfId="3201" hidden="1"/>
    <cellStyle name="40% - Accent3 3" xfId="3234" hidden="1"/>
    <cellStyle name="40% - Accent3 3" xfId="3285" hidden="1"/>
    <cellStyle name="40% - Accent3 3" xfId="3322" hidden="1"/>
    <cellStyle name="40% - Accent3 3" xfId="3355" hidden="1"/>
    <cellStyle name="40% - Accent3 3" xfId="3387" hidden="1"/>
    <cellStyle name="40% - Accent3 3" xfId="3419" hidden="1"/>
    <cellStyle name="40% - Accent3 3" xfId="3452" hidden="1"/>
    <cellStyle name="40% - Accent3 3" xfId="3484" hidden="1"/>
    <cellStyle name="40% - Accent3 3" xfId="3517" hidden="1"/>
    <cellStyle name="40% - Accent3 3" xfId="3549" hidden="1"/>
    <cellStyle name="40% - Accent3 3" xfId="3582" hidden="1"/>
    <cellStyle name="40% - Accent3 3" xfId="3615" hidden="1"/>
    <cellStyle name="40% - Accent3 3" xfId="3648" hidden="1"/>
    <cellStyle name="40% - Accent3 3" xfId="3681" hidden="1"/>
    <cellStyle name="40% - Accent3 3" xfId="3714" hidden="1"/>
    <cellStyle name="40% - Accent3 3" xfId="3747" hidden="1"/>
    <cellStyle name="40% - Accent3 3" xfId="3257" hidden="1"/>
    <cellStyle name="40% - Accent3 3" xfId="3799" hidden="1"/>
    <cellStyle name="40% - Accent3 3" xfId="3832" hidden="1"/>
    <cellStyle name="40% - Accent3 3" xfId="3864" hidden="1"/>
    <cellStyle name="40% - Accent3 3" xfId="3896" hidden="1"/>
    <cellStyle name="40% - Accent3 3" xfId="3929" hidden="1"/>
    <cellStyle name="40% - Accent3 3" xfId="3961" hidden="1"/>
    <cellStyle name="40% - Accent3 3" xfId="3994" hidden="1"/>
    <cellStyle name="40% - Accent3 3" xfId="4026" hidden="1"/>
    <cellStyle name="40% - Accent3 3" xfId="4059" hidden="1"/>
    <cellStyle name="40% - Accent3 3" xfId="4092" hidden="1"/>
    <cellStyle name="40% - Accent3 3" xfId="4125" hidden="1"/>
    <cellStyle name="40% - Accent3 3" xfId="4158" hidden="1"/>
    <cellStyle name="40% - Accent3 3" xfId="4191" hidden="1"/>
    <cellStyle name="40% - Accent3 3" xfId="4224"/>
    <cellStyle name="40% - Accent4 2" xfId="62"/>
    <cellStyle name="40% - Accent4 2 2" xfId="1579"/>
    <cellStyle name="40% - Accent4 2 3" xfId="2716"/>
    <cellStyle name="40% - Accent4 3" xfId="63" hidden="1"/>
    <cellStyle name="40% - Accent4 3" xfId="240" hidden="1"/>
    <cellStyle name="40% - Accent4 3" xfId="273" hidden="1"/>
    <cellStyle name="40% - Accent4 3" xfId="306" hidden="1"/>
    <cellStyle name="40% - Accent4 3" xfId="339" hidden="1"/>
    <cellStyle name="40% - Accent4 3" xfId="372" hidden="1"/>
    <cellStyle name="40% - Accent4 3" xfId="405" hidden="1"/>
    <cellStyle name="40% - Accent4 3" xfId="438" hidden="1"/>
    <cellStyle name="40% - Accent4 3" xfId="471" hidden="1"/>
    <cellStyle name="40% - Accent4 3" xfId="504" hidden="1"/>
    <cellStyle name="40% - Accent4 3" xfId="537" hidden="1"/>
    <cellStyle name="40% - Accent4 3" xfId="570" hidden="1"/>
    <cellStyle name="40% - Accent4 3" xfId="607" hidden="1"/>
    <cellStyle name="40% - Accent4 3" xfId="640" hidden="1"/>
    <cellStyle name="40% - Accent4 3" xfId="672" hidden="1"/>
    <cellStyle name="40% - Accent4 3" xfId="704" hidden="1"/>
    <cellStyle name="40% - Accent4 3" xfId="737" hidden="1"/>
    <cellStyle name="40% - Accent4 3" xfId="769" hidden="1"/>
    <cellStyle name="40% - Accent4 3" xfId="802" hidden="1"/>
    <cellStyle name="40% - Accent4 3" xfId="834" hidden="1"/>
    <cellStyle name="40% - Accent4 3" xfId="867" hidden="1"/>
    <cellStyle name="40% - Accent4 3" xfId="900" hidden="1"/>
    <cellStyle name="40% - Accent4 3" xfId="933" hidden="1"/>
    <cellStyle name="40% - Accent4 3" xfId="966" hidden="1"/>
    <cellStyle name="40% - Accent4 3" xfId="999" hidden="1"/>
    <cellStyle name="40% - Accent4 3" xfId="1032" hidden="1"/>
    <cellStyle name="40% - Accent4 3" xfId="1072" hidden="1"/>
    <cellStyle name="40% - Accent4 3" xfId="1110" hidden="1"/>
    <cellStyle name="40% - Accent4 3" xfId="1143" hidden="1"/>
    <cellStyle name="40% - Accent4 3" xfId="1175" hidden="1"/>
    <cellStyle name="40% - Accent4 3" xfId="1207" hidden="1"/>
    <cellStyle name="40% - Accent4 3" xfId="1240" hidden="1"/>
    <cellStyle name="40% - Accent4 3" xfId="1272" hidden="1"/>
    <cellStyle name="40% - Accent4 3" xfId="1305" hidden="1"/>
    <cellStyle name="40% - Accent4 3" xfId="1337" hidden="1"/>
    <cellStyle name="40% - Accent4 3" xfId="1370" hidden="1"/>
    <cellStyle name="40% - Accent4 3" xfId="1403" hidden="1"/>
    <cellStyle name="40% - Accent4 3" xfId="1436" hidden="1"/>
    <cellStyle name="40% - Accent4 3" xfId="1469" hidden="1"/>
    <cellStyle name="40% - Accent4 3" xfId="1502" hidden="1"/>
    <cellStyle name="40% - Accent4 3" xfId="1535" hidden="1"/>
    <cellStyle name="40% - Accent4 3" xfId="1749" hidden="1"/>
    <cellStyle name="40% - Accent4 3" xfId="1786" hidden="1"/>
    <cellStyle name="40% - Accent4 3" xfId="1819" hidden="1"/>
    <cellStyle name="40% - Accent4 3" xfId="1851" hidden="1"/>
    <cellStyle name="40% - Accent4 3" xfId="1883" hidden="1"/>
    <cellStyle name="40% - Accent4 3" xfId="1916" hidden="1"/>
    <cellStyle name="40% - Accent4 3" xfId="1948" hidden="1"/>
    <cellStyle name="40% - Accent4 3" xfId="1981" hidden="1"/>
    <cellStyle name="40% - Accent4 3" xfId="2013" hidden="1"/>
    <cellStyle name="40% - Accent4 3" xfId="2046" hidden="1"/>
    <cellStyle name="40% - Accent4 3" xfId="2079" hidden="1"/>
    <cellStyle name="40% - Accent4 3" xfId="2112" hidden="1"/>
    <cellStyle name="40% - Accent4 3" xfId="2145" hidden="1"/>
    <cellStyle name="40% - Accent4 3" xfId="2178" hidden="1"/>
    <cellStyle name="40% - Accent4 3" xfId="2211" hidden="1"/>
    <cellStyle name="40% - Accent4 3" xfId="1727" hidden="1"/>
    <cellStyle name="40% - Accent4 3" xfId="2263" hidden="1"/>
    <cellStyle name="40% - Accent4 3" xfId="2296" hidden="1"/>
    <cellStyle name="40% - Accent4 3" xfId="2328" hidden="1"/>
    <cellStyle name="40% - Accent4 3" xfId="2360" hidden="1"/>
    <cellStyle name="40% - Accent4 3" xfId="2393" hidden="1"/>
    <cellStyle name="40% - Accent4 3" xfId="2425" hidden="1"/>
    <cellStyle name="40% - Accent4 3" xfId="2458" hidden="1"/>
    <cellStyle name="40% - Accent4 3" xfId="2490" hidden="1"/>
    <cellStyle name="40% - Accent4 3" xfId="2523" hidden="1"/>
    <cellStyle name="40% - Accent4 3" xfId="2556" hidden="1"/>
    <cellStyle name="40% - Accent4 3" xfId="2589" hidden="1"/>
    <cellStyle name="40% - Accent4 3" xfId="2622" hidden="1"/>
    <cellStyle name="40% - Accent4 3" xfId="2655" hidden="1"/>
    <cellStyle name="40% - Accent4 3" xfId="2688" hidden="1"/>
    <cellStyle name="40% - Accent4 3" xfId="2769" hidden="1"/>
    <cellStyle name="40% - Accent4 3" xfId="2806" hidden="1"/>
    <cellStyle name="40% - Accent4 3" xfId="2839" hidden="1"/>
    <cellStyle name="40% - Accent4 3" xfId="2871" hidden="1"/>
    <cellStyle name="40% - Accent4 3" xfId="2903" hidden="1"/>
    <cellStyle name="40% - Accent4 3" xfId="2936" hidden="1"/>
    <cellStyle name="40% - Accent4 3" xfId="2968" hidden="1"/>
    <cellStyle name="40% - Accent4 3" xfId="3001" hidden="1"/>
    <cellStyle name="40% - Accent4 3" xfId="3033" hidden="1"/>
    <cellStyle name="40% - Accent4 3" xfId="3066" hidden="1"/>
    <cellStyle name="40% - Accent4 3" xfId="3099" hidden="1"/>
    <cellStyle name="40% - Accent4 3" xfId="3132" hidden="1"/>
    <cellStyle name="40% - Accent4 3" xfId="3165" hidden="1"/>
    <cellStyle name="40% - Accent4 3" xfId="3198" hidden="1"/>
    <cellStyle name="40% - Accent4 3" xfId="3231" hidden="1"/>
    <cellStyle name="40% - Accent4 3" xfId="3282" hidden="1"/>
    <cellStyle name="40% - Accent4 3" xfId="3319" hidden="1"/>
    <cellStyle name="40% - Accent4 3" xfId="3352" hidden="1"/>
    <cellStyle name="40% - Accent4 3" xfId="3384" hidden="1"/>
    <cellStyle name="40% - Accent4 3" xfId="3416" hidden="1"/>
    <cellStyle name="40% - Accent4 3" xfId="3449" hidden="1"/>
    <cellStyle name="40% - Accent4 3" xfId="3481" hidden="1"/>
    <cellStyle name="40% - Accent4 3" xfId="3514" hidden="1"/>
    <cellStyle name="40% - Accent4 3" xfId="3546" hidden="1"/>
    <cellStyle name="40% - Accent4 3" xfId="3579" hidden="1"/>
    <cellStyle name="40% - Accent4 3" xfId="3612" hidden="1"/>
    <cellStyle name="40% - Accent4 3" xfId="3645" hidden="1"/>
    <cellStyle name="40% - Accent4 3" xfId="3678" hidden="1"/>
    <cellStyle name="40% - Accent4 3" xfId="3711" hidden="1"/>
    <cellStyle name="40% - Accent4 3" xfId="3744" hidden="1"/>
    <cellStyle name="40% - Accent4 3" xfId="3260" hidden="1"/>
    <cellStyle name="40% - Accent4 3" xfId="3796" hidden="1"/>
    <cellStyle name="40% - Accent4 3" xfId="3829" hidden="1"/>
    <cellStyle name="40% - Accent4 3" xfId="3861" hidden="1"/>
    <cellStyle name="40% - Accent4 3" xfId="3893" hidden="1"/>
    <cellStyle name="40% - Accent4 3" xfId="3926" hidden="1"/>
    <cellStyle name="40% - Accent4 3" xfId="3958" hidden="1"/>
    <cellStyle name="40% - Accent4 3" xfId="3991" hidden="1"/>
    <cellStyle name="40% - Accent4 3" xfId="4023" hidden="1"/>
    <cellStyle name="40% - Accent4 3" xfId="4056" hidden="1"/>
    <cellStyle name="40% - Accent4 3" xfId="4089" hidden="1"/>
    <cellStyle name="40% - Accent4 3" xfId="4122" hidden="1"/>
    <cellStyle name="40% - Accent4 3" xfId="4155" hidden="1"/>
    <cellStyle name="40% - Accent4 3" xfId="4188" hidden="1"/>
    <cellStyle name="40% - Accent4 3" xfId="4221"/>
    <cellStyle name="40% - Accent5 2" xfId="64"/>
    <cellStyle name="40% - Accent5 2 2" xfId="1580"/>
    <cellStyle name="40% - Accent5 2 3" xfId="2717"/>
    <cellStyle name="40% - Accent5 3" xfId="65" hidden="1"/>
    <cellStyle name="40% - Accent5 3" xfId="237" hidden="1"/>
    <cellStyle name="40% - Accent5 3" xfId="270" hidden="1"/>
    <cellStyle name="40% - Accent5 3" xfId="303" hidden="1"/>
    <cellStyle name="40% - Accent5 3" xfId="336" hidden="1"/>
    <cellStyle name="40% - Accent5 3" xfId="369" hidden="1"/>
    <cellStyle name="40% - Accent5 3" xfId="402" hidden="1"/>
    <cellStyle name="40% - Accent5 3" xfId="435" hidden="1"/>
    <cellStyle name="40% - Accent5 3" xfId="468" hidden="1"/>
    <cellStyle name="40% - Accent5 3" xfId="501" hidden="1"/>
    <cellStyle name="40% - Accent5 3" xfId="534" hidden="1"/>
    <cellStyle name="40% - Accent5 3" xfId="567" hidden="1"/>
    <cellStyle name="40% - Accent5 3" xfId="604" hidden="1"/>
    <cellStyle name="40% - Accent5 3" xfId="637" hidden="1"/>
    <cellStyle name="40% - Accent5 3" xfId="669" hidden="1"/>
    <cellStyle name="40% - Accent5 3" xfId="701" hidden="1"/>
    <cellStyle name="40% - Accent5 3" xfId="734" hidden="1"/>
    <cellStyle name="40% - Accent5 3" xfId="766" hidden="1"/>
    <cellStyle name="40% - Accent5 3" xfId="799" hidden="1"/>
    <cellStyle name="40% - Accent5 3" xfId="831" hidden="1"/>
    <cellStyle name="40% - Accent5 3" xfId="864" hidden="1"/>
    <cellStyle name="40% - Accent5 3" xfId="897" hidden="1"/>
    <cellStyle name="40% - Accent5 3" xfId="930" hidden="1"/>
    <cellStyle name="40% - Accent5 3" xfId="963" hidden="1"/>
    <cellStyle name="40% - Accent5 3" xfId="996" hidden="1"/>
    <cellStyle name="40% - Accent5 3" xfId="1029" hidden="1"/>
    <cellStyle name="40% - Accent5 3" xfId="1069" hidden="1"/>
    <cellStyle name="40% - Accent5 3" xfId="1107" hidden="1"/>
    <cellStyle name="40% - Accent5 3" xfId="1140" hidden="1"/>
    <cellStyle name="40% - Accent5 3" xfId="1172" hidden="1"/>
    <cellStyle name="40% - Accent5 3" xfId="1204" hidden="1"/>
    <cellStyle name="40% - Accent5 3" xfId="1237" hidden="1"/>
    <cellStyle name="40% - Accent5 3" xfId="1269" hidden="1"/>
    <cellStyle name="40% - Accent5 3" xfId="1302" hidden="1"/>
    <cellStyle name="40% - Accent5 3" xfId="1334" hidden="1"/>
    <cellStyle name="40% - Accent5 3" xfId="1367" hidden="1"/>
    <cellStyle name="40% - Accent5 3" xfId="1400" hidden="1"/>
    <cellStyle name="40% - Accent5 3" xfId="1433" hidden="1"/>
    <cellStyle name="40% - Accent5 3" xfId="1466" hidden="1"/>
    <cellStyle name="40% - Accent5 3" xfId="1499" hidden="1"/>
    <cellStyle name="40% - Accent5 3" xfId="1532" hidden="1"/>
    <cellStyle name="40% - Accent5 3" xfId="1746" hidden="1"/>
    <cellStyle name="40% - Accent5 3" xfId="1783" hidden="1"/>
    <cellStyle name="40% - Accent5 3" xfId="1816" hidden="1"/>
    <cellStyle name="40% - Accent5 3" xfId="1848" hidden="1"/>
    <cellStyle name="40% - Accent5 3" xfId="1880" hidden="1"/>
    <cellStyle name="40% - Accent5 3" xfId="1913" hidden="1"/>
    <cellStyle name="40% - Accent5 3" xfId="1945" hidden="1"/>
    <cellStyle name="40% - Accent5 3" xfId="1978" hidden="1"/>
    <cellStyle name="40% - Accent5 3" xfId="2010" hidden="1"/>
    <cellStyle name="40% - Accent5 3" xfId="2043" hidden="1"/>
    <cellStyle name="40% - Accent5 3" xfId="2076" hidden="1"/>
    <cellStyle name="40% - Accent5 3" xfId="2109" hidden="1"/>
    <cellStyle name="40% - Accent5 3" xfId="2142" hidden="1"/>
    <cellStyle name="40% - Accent5 3" xfId="2175" hidden="1"/>
    <cellStyle name="40% - Accent5 3" xfId="2208" hidden="1"/>
    <cellStyle name="40% - Accent5 3" xfId="1730" hidden="1"/>
    <cellStyle name="40% - Accent5 3" xfId="2260" hidden="1"/>
    <cellStyle name="40% - Accent5 3" xfId="2293" hidden="1"/>
    <cellStyle name="40% - Accent5 3" xfId="2325" hidden="1"/>
    <cellStyle name="40% - Accent5 3" xfId="2357" hidden="1"/>
    <cellStyle name="40% - Accent5 3" xfId="2390" hidden="1"/>
    <cellStyle name="40% - Accent5 3" xfId="2422" hidden="1"/>
    <cellStyle name="40% - Accent5 3" xfId="2455" hidden="1"/>
    <cellStyle name="40% - Accent5 3" xfId="2487" hidden="1"/>
    <cellStyle name="40% - Accent5 3" xfId="2520" hidden="1"/>
    <cellStyle name="40% - Accent5 3" xfId="2553" hidden="1"/>
    <cellStyle name="40% - Accent5 3" xfId="2586" hidden="1"/>
    <cellStyle name="40% - Accent5 3" xfId="2619" hidden="1"/>
    <cellStyle name="40% - Accent5 3" xfId="2652" hidden="1"/>
    <cellStyle name="40% - Accent5 3" xfId="2685" hidden="1"/>
    <cellStyle name="40% - Accent5 3" xfId="2766" hidden="1"/>
    <cellStyle name="40% - Accent5 3" xfId="2803" hidden="1"/>
    <cellStyle name="40% - Accent5 3" xfId="2836" hidden="1"/>
    <cellStyle name="40% - Accent5 3" xfId="2868" hidden="1"/>
    <cellStyle name="40% - Accent5 3" xfId="2900" hidden="1"/>
    <cellStyle name="40% - Accent5 3" xfId="2933" hidden="1"/>
    <cellStyle name="40% - Accent5 3" xfId="2965" hidden="1"/>
    <cellStyle name="40% - Accent5 3" xfId="2998" hidden="1"/>
    <cellStyle name="40% - Accent5 3" xfId="3030" hidden="1"/>
    <cellStyle name="40% - Accent5 3" xfId="3063" hidden="1"/>
    <cellStyle name="40% - Accent5 3" xfId="3096" hidden="1"/>
    <cellStyle name="40% - Accent5 3" xfId="3129" hidden="1"/>
    <cellStyle name="40% - Accent5 3" xfId="3162" hidden="1"/>
    <cellStyle name="40% - Accent5 3" xfId="3195" hidden="1"/>
    <cellStyle name="40% - Accent5 3" xfId="3228" hidden="1"/>
    <cellStyle name="40% - Accent5 3" xfId="3279" hidden="1"/>
    <cellStyle name="40% - Accent5 3" xfId="3316" hidden="1"/>
    <cellStyle name="40% - Accent5 3" xfId="3349" hidden="1"/>
    <cellStyle name="40% - Accent5 3" xfId="3381" hidden="1"/>
    <cellStyle name="40% - Accent5 3" xfId="3413" hidden="1"/>
    <cellStyle name="40% - Accent5 3" xfId="3446" hidden="1"/>
    <cellStyle name="40% - Accent5 3" xfId="3478" hidden="1"/>
    <cellStyle name="40% - Accent5 3" xfId="3511" hidden="1"/>
    <cellStyle name="40% - Accent5 3" xfId="3543" hidden="1"/>
    <cellStyle name="40% - Accent5 3" xfId="3576" hidden="1"/>
    <cellStyle name="40% - Accent5 3" xfId="3609" hidden="1"/>
    <cellStyle name="40% - Accent5 3" xfId="3642" hidden="1"/>
    <cellStyle name="40% - Accent5 3" xfId="3675" hidden="1"/>
    <cellStyle name="40% - Accent5 3" xfId="3708" hidden="1"/>
    <cellStyle name="40% - Accent5 3" xfId="3741" hidden="1"/>
    <cellStyle name="40% - Accent5 3" xfId="3263" hidden="1"/>
    <cellStyle name="40% - Accent5 3" xfId="3793" hidden="1"/>
    <cellStyle name="40% - Accent5 3" xfId="3826" hidden="1"/>
    <cellStyle name="40% - Accent5 3" xfId="3858" hidden="1"/>
    <cellStyle name="40% - Accent5 3" xfId="3890" hidden="1"/>
    <cellStyle name="40% - Accent5 3" xfId="3923" hidden="1"/>
    <cellStyle name="40% - Accent5 3" xfId="3955" hidden="1"/>
    <cellStyle name="40% - Accent5 3" xfId="3988" hidden="1"/>
    <cellStyle name="40% - Accent5 3" xfId="4020" hidden="1"/>
    <cellStyle name="40% - Accent5 3" xfId="4053" hidden="1"/>
    <cellStyle name="40% - Accent5 3" xfId="4086" hidden="1"/>
    <cellStyle name="40% - Accent5 3" xfId="4119" hidden="1"/>
    <cellStyle name="40% - Accent5 3" xfId="4152" hidden="1"/>
    <cellStyle name="40% - Accent5 3" xfId="4185" hidden="1"/>
    <cellStyle name="40% - Accent5 3" xfId="4218"/>
    <cellStyle name="40% - Accent6 2" xfId="66"/>
    <cellStyle name="40% - Accent6 2 2" xfId="1581"/>
    <cellStyle name="40% - Accent6 2 3" xfId="2718"/>
    <cellStyle name="40% - Accent6 3" xfId="67" hidden="1"/>
    <cellStyle name="40% - Accent6 3" xfId="234" hidden="1"/>
    <cellStyle name="40% - Accent6 3" xfId="267" hidden="1"/>
    <cellStyle name="40% - Accent6 3" xfId="300" hidden="1"/>
    <cellStyle name="40% - Accent6 3" xfId="333" hidden="1"/>
    <cellStyle name="40% - Accent6 3" xfId="366" hidden="1"/>
    <cellStyle name="40% - Accent6 3" xfId="399" hidden="1"/>
    <cellStyle name="40% - Accent6 3" xfId="432" hidden="1"/>
    <cellStyle name="40% - Accent6 3" xfId="465" hidden="1"/>
    <cellStyle name="40% - Accent6 3" xfId="498" hidden="1"/>
    <cellStyle name="40% - Accent6 3" xfId="531" hidden="1"/>
    <cellStyle name="40% - Accent6 3" xfId="564" hidden="1"/>
    <cellStyle name="40% - Accent6 3" xfId="601" hidden="1"/>
    <cellStyle name="40% - Accent6 3" xfId="634" hidden="1"/>
    <cellStyle name="40% - Accent6 3" xfId="666" hidden="1"/>
    <cellStyle name="40% - Accent6 3" xfId="698" hidden="1"/>
    <cellStyle name="40% - Accent6 3" xfId="731" hidden="1"/>
    <cellStyle name="40% - Accent6 3" xfId="763" hidden="1"/>
    <cellStyle name="40% - Accent6 3" xfId="796" hidden="1"/>
    <cellStyle name="40% - Accent6 3" xfId="828" hidden="1"/>
    <cellStyle name="40% - Accent6 3" xfId="861" hidden="1"/>
    <cellStyle name="40% - Accent6 3" xfId="894" hidden="1"/>
    <cellStyle name="40% - Accent6 3" xfId="927" hidden="1"/>
    <cellStyle name="40% - Accent6 3" xfId="960" hidden="1"/>
    <cellStyle name="40% - Accent6 3" xfId="993" hidden="1"/>
    <cellStyle name="40% - Accent6 3" xfId="1026" hidden="1"/>
    <cellStyle name="40% - Accent6 3" xfId="1066" hidden="1"/>
    <cellStyle name="40% - Accent6 3" xfId="1104" hidden="1"/>
    <cellStyle name="40% - Accent6 3" xfId="1137" hidden="1"/>
    <cellStyle name="40% - Accent6 3" xfId="1169" hidden="1"/>
    <cellStyle name="40% - Accent6 3" xfId="1201" hidden="1"/>
    <cellStyle name="40% - Accent6 3" xfId="1234" hidden="1"/>
    <cellStyle name="40% - Accent6 3" xfId="1266" hidden="1"/>
    <cellStyle name="40% - Accent6 3" xfId="1299" hidden="1"/>
    <cellStyle name="40% - Accent6 3" xfId="1331" hidden="1"/>
    <cellStyle name="40% - Accent6 3" xfId="1364" hidden="1"/>
    <cellStyle name="40% - Accent6 3" xfId="1397" hidden="1"/>
    <cellStyle name="40% - Accent6 3" xfId="1430" hidden="1"/>
    <cellStyle name="40% - Accent6 3" xfId="1463" hidden="1"/>
    <cellStyle name="40% - Accent6 3" xfId="1496" hidden="1"/>
    <cellStyle name="40% - Accent6 3" xfId="1529" hidden="1"/>
    <cellStyle name="40% - Accent6 3" xfId="1743" hidden="1"/>
    <cellStyle name="40% - Accent6 3" xfId="1780" hidden="1"/>
    <cellStyle name="40% - Accent6 3" xfId="1813" hidden="1"/>
    <cellStyle name="40% - Accent6 3" xfId="1845" hidden="1"/>
    <cellStyle name="40% - Accent6 3" xfId="1877" hidden="1"/>
    <cellStyle name="40% - Accent6 3" xfId="1910" hidden="1"/>
    <cellStyle name="40% - Accent6 3" xfId="1942" hidden="1"/>
    <cellStyle name="40% - Accent6 3" xfId="1975" hidden="1"/>
    <cellStyle name="40% - Accent6 3" xfId="2007" hidden="1"/>
    <cellStyle name="40% - Accent6 3" xfId="2040" hidden="1"/>
    <cellStyle name="40% - Accent6 3" xfId="2073" hidden="1"/>
    <cellStyle name="40% - Accent6 3" xfId="2106" hidden="1"/>
    <cellStyle name="40% - Accent6 3" xfId="2139" hidden="1"/>
    <cellStyle name="40% - Accent6 3" xfId="2172" hidden="1"/>
    <cellStyle name="40% - Accent6 3" xfId="2205" hidden="1"/>
    <cellStyle name="40% - Accent6 3" xfId="1733" hidden="1"/>
    <cellStyle name="40% - Accent6 3" xfId="2257" hidden="1"/>
    <cellStyle name="40% - Accent6 3" xfId="2290" hidden="1"/>
    <cellStyle name="40% - Accent6 3" xfId="2322" hidden="1"/>
    <cellStyle name="40% - Accent6 3" xfId="2354" hidden="1"/>
    <cellStyle name="40% - Accent6 3" xfId="2387" hidden="1"/>
    <cellStyle name="40% - Accent6 3" xfId="2419" hidden="1"/>
    <cellStyle name="40% - Accent6 3" xfId="2452" hidden="1"/>
    <cellStyle name="40% - Accent6 3" xfId="2484" hidden="1"/>
    <cellStyle name="40% - Accent6 3" xfId="2517" hidden="1"/>
    <cellStyle name="40% - Accent6 3" xfId="2550" hidden="1"/>
    <cellStyle name="40% - Accent6 3" xfId="2583" hidden="1"/>
    <cellStyle name="40% - Accent6 3" xfId="2616" hidden="1"/>
    <cellStyle name="40% - Accent6 3" xfId="2649" hidden="1"/>
    <cellStyle name="40% - Accent6 3" xfId="2682" hidden="1"/>
    <cellStyle name="40% - Accent6 3" xfId="2763" hidden="1"/>
    <cellStyle name="40% - Accent6 3" xfId="2800" hidden="1"/>
    <cellStyle name="40% - Accent6 3" xfId="2833" hidden="1"/>
    <cellStyle name="40% - Accent6 3" xfId="2865" hidden="1"/>
    <cellStyle name="40% - Accent6 3" xfId="2897" hidden="1"/>
    <cellStyle name="40% - Accent6 3" xfId="2930" hidden="1"/>
    <cellStyle name="40% - Accent6 3" xfId="2962" hidden="1"/>
    <cellStyle name="40% - Accent6 3" xfId="2995" hidden="1"/>
    <cellStyle name="40% - Accent6 3" xfId="3027" hidden="1"/>
    <cellStyle name="40% - Accent6 3" xfId="3060" hidden="1"/>
    <cellStyle name="40% - Accent6 3" xfId="3093" hidden="1"/>
    <cellStyle name="40% - Accent6 3" xfId="3126" hidden="1"/>
    <cellStyle name="40% - Accent6 3" xfId="3159" hidden="1"/>
    <cellStyle name="40% - Accent6 3" xfId="3192" hidden="1"/>
    <cellStyle name="40% - Accent6 3" xfId="3225" hidden="1"/>
    <cellStyle name="40% - Accent6 3" xfId="3276" hidden="1"/>
    <cellStyle name="40% - Accent6 3" xfId="3313" hidden="1"/>
    <cellStyle name="40% - Accent6 3" xfId="3346" hidden="1"/>
    <cellStyle name="40% - Accent6 3" xfId="3378" hidden="1"/>
    <cellStyle name="40% - Accent6 3" xfId="3410" hidden="1"/>
    <cellStyle name="40% - Accent6 3" xfId="3443" hidden="1"/>
    <cellStyle name="40% - Accent6 3" xfId="3475" hidden="1"/>
    <cellStyle name="40% - Accent6 3" xfId="3508" hidden="1"/>
    <cellStyle name="40% - Accent6 3" xfId="3540" hidden="1"/>
    <cellStyle name="40% - Accent6 3" xfId="3573" hidden="1"/>
    <cellStyle name="40% - Accent6 3" xfId="3606" hidden="1"/>
    <cellStyle name="40% - Accent6 3" xfId="3639" hidden="1"/>
    <cellStyle name="40% - Accent6 3" xfId="3672" hidden="1"/>
    <cellStyle name="40% - Accent6 3" xfId="3705" hidden="1"/>
    <cellStyle name="40% - Accent6 3" xfId="3738" hidden="1"/>
    <cellStyle name="40% - Accent6 3" xfId="3266" hidden="1"/>
    <cellStyle name="40% - Accent6 3" xfId="3790" hidden="1"/>
    <cellStyle name="40% - Accent6 3" xfId="3823" hidden="1"/>
    <cellStyle name="40% - Accent6 3" xfId="3855" hidden="1"/>
    <cellStyle name="40% - Accent6 3" xfId="3887" hidden="1"/>
    <cellStyle name="40% - Accent6 3" xfId="3920" hidden="1"/>
    <cellStyle name="40% - Accent6 3" xfId="3952" hidden="1"/>
    <cellStyle name="40% - Accent6 3" xfId="3985" hidden="1"/>
    <cellStyle name="40% - Accent6 3" xfId="4017" hidden="1"/>
    <cellStyle name="40% - Accent6 3" xfId="4050" hidden="1"/>
    <cellStyle name="40% - Accent6 3" xfId="4083" hidden="1"/>
    <cellStyle name="40% - Accent6 3" xfId="4116" hidden="1"/>
    <cellStyle name="40% - Accent6 3" xfId="4149" hidden="1"/>
    <cellStyle name="40% - Accent6 3" xfId="4182" hidden="1"/>
    <cellStyle name="40% - Accent6 3" xfId="4215"/>
    <cellStyle name="40% - Énfasis1" xfId="68"/>
    <cellStyle name="40% - Énfasis2" xfId="69"/>
    <cellStyle name="40% - Énfasis3" xfId="70"/>
    <cellStyle name="40% - Énfasis4" xfId="71"/>
    <cellStyle name="40% - Énfasis5" xfId="72"/>
    <cellStyle name="40% - Énfasis6" xfId="73"/>
    <cellStyle name="60% - 1. jelölőszín" xfId="74"/>
    <cellStyle name="60% - 2. jelölőszín" xfId="75"/>
    <cellStyle name="60% - 3. jelölőszín" xfId="76"/>
    <cellStyle name="60% - 4. jelölőszín" xfId="77"/>
    <cellStyle name="60% - 5. jelölőszín" xfId="78"/>
    <cellStyle name="60% - 6. jelölőszín" xfId="79"/>
    <cellStyle name="60% - Accent1 2" xfId="80"/>
    <cellStyle name="60% - Accent1 2 2" xfId="1582"/>
    <cellStyle name="60% - Accent1 2 3" xfId="2719"/>
    <cellStyle name="60% - Accent1 3" xfId="81" hidden="1"/>
    <cellStyle name="60% - Accent1 3" xfId="248" hidden="1"/>
    <cellStyle name="60% - Accent1 3" xfId="281" hidden="1"/>
    <cellStyle name="60% - Accent1 3" xfId="314" hidden="1"/>
    <cellStyle name="60% - Accent1 3" xfId="347" hidden="1"/>
    <cellStyle name="60% - Accent1 3" xfId="380" hidden="1"/>
    <cellStyle name="60% - Accent1 3" xfId="413" hidden="1"/>
    <cellStyle name="60% - Accent1 3" xfId="446" hidden="1"/>
    <cellStyle name="60% - Accent1 3" xfId="479" hidden="1"/>
    <cellStyle name="60% - Accent1 3" xfId="512" hidden="1"/>
    <cellStyle name="60% - Accent1 3" xfId="545" hidden="1"/>
    <cellStyle name="60% - Accent1 3" xfId="578" hidden="1"/>
    <cellStyle name="60% - Accent1 3" xfId="615" hidden="1"/>
    <cellStyle name="60% - Accent1 3" xfId="648" hidden="1"/>
    <cellStyle name="60% - Accent1 3" xfId="680" hidden="1"/>
    <cellStyle name="60% - Accent1 3" xfId="712" hidden="1"/>
    <cellStyle name="60% - Accent1 3" xfId="745" hidden="1"/>
    <cellStyle name="60% - Accent1 3" xfId="777" hidden="1"/>
    <cellStyle name="60% - Accent1 3" xfId="810" hidden="1"/>
    <cellStyle name="60% - Accent1 3" xfId="842" hidden="1"/>
    <cellStyle name="60% - Accent1 3" xfId="875" hidden="1"/>
    <cellStyle name="60% - Accent1 3" xfId="908" hidden="1"/>
    <cellStyle name="60% - Accent1 3" xfId="941" hidden="1"/>
    <cellStyle name="60% - Accent1 3" xfId="974" hidden="1"/>
    <cellStyle name="60% - Accent1 3" xfId="1007" hidden="1"/>
    <cellStyle name="60% - Accent1 3" xfId="1040" hidden="1"/>
    <cellStyle name="60% - Accent1 3" xfId="1080" hidden="1"/>
    <cellStyle name="60% - Accent1 3" xfId="1118" hidden="1"/>
    <cellStyle name="60% - Accent1 3" xfId="1151" hidden="1"/>
    <cellStyle name="60% - Accent1 3" xfId="1183" hidden="1"/>
    <cellStyle name="60% - Accent1 3" xfId="1215" hidden="1"/>
    <cellStyle name="60% - Accent1 3" xfId="1248" hidden="1"/>
    <cellStyle name="60% - Accent1 3" xfId="1280" hidden="1"/>
    <cellStyle name="60% - Accent1 3" xfId="1313" hidden="1"/>
    <cellStyle name="60% - Accent1 3" xfId="1345" hidden="1"/>
    <cellStyle name="60% - Accent1 3" xfId="1378" hidden="1"/>
    <cellStyle name="60% - Accent1 3" xfId="1411" hidden="1"/>
    <cellStyle name="60% - Accent1 3" xfId="1444" hidden="1"/>
    <cellStyle name="60% - Accent1 3" xfId="1477" hidden="1"/>
    <cellStyle name="60% - Accent1 3" xfId="1510" hidden="1"/>
    <cellStyle name="60% - Accent1 3" xfId="1543" hidden="1"/>
    <cellStyle name="60% - Accent1 3" xfId="1757" hidden="1"/>
    <cellStyle name="60% - Accent1 3" xfId="1794" hidden="1"/>
    <cellStyle name="60% - Accent1 3" xfId="1827" hidden="1"/>
    <cellStyle name="60% - Accent1 3" xfId="1859" hidden="1"/>
    <cellStyle name="60% - Accent1 3" xfId="1891" hidden="1"/>
    <cellStyle name="60% - Accent1 3" xfId="1924" hidden="1"/>
    <cellStyle name="60% - Accent1 3" xfId="1956" hidden="1"/>
    <cellStyle name="60% - Accent1 3" xfId="1989" hidden="1"/>
    <cellStyle name="60% - Accent1 3" xfId="2021" hidden="1"/>
    <cellStyle name="60% - Accent1 3" xfId="2054" hidden="1"/>
    <cellStyle name="60% - Accent1 3" xfId="2087" hidden="1"/>
    <cellStyle name="60% - Accent1 3" xfId="2120" hidden="1"/>
    <cellStyle name="60% - Accent1 3" xfId="2153" hidden="1"/>
    <cellStyle name="60% - Accent1 3" xfId="2186" hidden="1"/>
    <cellStyle name="60% - Accent1 3" xfId="2219" hidden="1"/>
    <cellStyle name="60% - Accent1 3" xfId="2234" hidden="1"/>
    <cellStyle name="60% - Accent1 3" xfId="2271" hidden="1"/>
    <cellStyle name="60% - Accent1 3" xfId="2304" hidden="1"/>
    <cellStyle name="60% - Accent1 3" xfId="2336" hidden="1"/>
    <cellStyle name="60% - Accent1 3" xfId="2368" hidden="1"/>
    <cellStyle name="60% - Accent1 3" xfId="2401" hidden="1"/>
    <cellStyle name="60% - Accent1 3" xfId="2433" hidden="1"/>
    <cellStyle name="60% - Accent1 3" xfId="2466" hidden="1"/>
    <cellStyle name="60% - Accent1 3" xfId="2498" hidden="1"/>
    <cellStyle name="60% - Accent1 3" xfId="2531" hidden="1"/>
    <cellStyle name="60% - Accent1 3" xfId="2564" hidden="1"/>
    <cellStyle name="60% - Accent1 3" xfId="2597" hidden="1"/>
    <cellStyle name="60% - Accent1 3" xfId="2630" hidden="1"/>
    <cellStyle name="60% - Accent1 3" xfId="2663" hidden="1"/>
    <cellStyle name="60% - Accent1 3" xfId="2696" hidden="1"/>
    <cellStyle name="60% - Accent1 3" xfId="2777" hidden="1"/>
    <cellStyle name="60% - Accent1 3" xfId="2814" hidden="1"/>
    <cellStyle name="60% - Accent1 3" xfId="2847" hidden="1"/>
    <cellStyle name="60% - Accent1 3" xfId="2879" hidden="1"/>
    <cellStyle name="60% - Accent1 3" xfId="2911" hidden="1"/>
    <cellStyle name="60% - Accent1 3" xfId="2944" hidden="1"/>
    <cellStyle name="60% - Accent1 3" xfId="2976" hidden="1"/>
    <cellStyle name="60% - Accent1 3" xfId="3009" hidden="1"/>
    <cellStyle name="60% - Accent1 3" xfId="3041" hidden="1"/>
    <cellStyle name="60% - Accent1 3" xfId="3074" hidden="1"/>
    <cellStyle name="60% - Accent1 3" xfId="3107" hidden="1"/>
    <cellStyle name="60% - Accent1 3" xfId="3140" hidden="1"/>
    <cellStyle name="60% - Accent1 3" xfId="3173" hidden="1"/>
    <cellStyle name="60% - Accent1 3" xfId="3206" hidden="1"/>
    <cellStyle name="60% - Accent1 3" xfId="3239" hidden="1"/>
    <cellStyle name="60% - Accent1 3" xfId="3290" hidden="1"/>
    <cellStyle name="60% - Accent1 3" xfId="3327" hidden="1"/>
    <cellStyle name="60% - Accent1 3" xfId="3360" hidden="1"/>
    <cellStyle name="60% - Accent1 3" xfId="3392" hidden="1"/>
    <cellStyle name="60% - Accent1 3" xfId="3424" hidden="1"/>
    <cellStyle name="60% - Accent1 3" xfId="3457" hidden="1"/>
    <cellStyle name="60% - Accent1 3" xfId="3489" hidden="1"/>
    <cellStyle name="60% - Accent1 3" xfId="3522" hidden="1"/>
    <cellStyle name="60% - Accent1 3" xfId="3554" hidden="1"/>
    <cellStyle name="60% - Accent1 3" xfId="3587" hidden="1"/>
    <cellStyle name="60% - Accent1 3" xfId="3620" hidden="1"/>
    <cellStyle name="60% - Accent1 3" xfId="3653" hidden="1"/>
    <cellStyle name="60% - Accent1 3" xfId="3686" hidden="1"/>
    <cellStyle name="60% - Accent1 3" xfId="3719" hidden="1"/>
    <cellStyle name="60% - Accent1 3" xfId="3752" hidden="1"/>
    <cellStyle name="60% - Accent1 3" xfId="3767" hidden="1"/>
    <cellStyle name="60% - Accent1 3" xfId="3804" hidden="1"/>
    <cellStyle name="60% - Accent1 3" xfId="3837" hidden="1"/>
    <cellStyle name="60% - Accent1 3" xfId="3869" hidden="1"/>
    <cellStyle name="60% - Accent1 3" xfId="3901" hidden="1"/>
    <cellStyle name="60% - Accent1 3" xfId="3934" hidden="1"/>
    <cellStyle name="60% - Accent1 3" xfId="3966" hidden="1"/>
    <cellStyle name="60% - Accent1 3" xfId="3999" hidden="1"/>
    <cellStyle name="60% - Accent1 3" xfId="4031" hidden="1"/>
    <cellStyle name="60% - Accent1 3" xfId="4064" hidden="1"/>
    <cellStyle name="60% - Accent1 3" xfId="4097" hidden="1"/>
    <cellStyle name="60% - Accent1 3" xfId="4130" hidden="1"/>
    <cellStyle name="60% - Accent1 3" xfId="4163" hidden="1"/>
    <cellStyle name="60% - Accent1 3" xfId="4196" hidden="1"/>
    <cellStyle name="60% - Accent1 3" xfId="4229"/>
    <cellStyle name="60% - Accent2 2" xfId="82"/>
    <cellStyle name="60% - Accent2 2 2" xfId="1583"/>
    <cellStyle name="60% - Accent2 2 3" xfId="2720"/>
    <cellStyle name="60% - Accent2 3" xfId="83" hidden="1"/>
    <cellStyle name="60% - Accent2 3" xfId="245" hidden="1"/>
    <cellStyle name="60% - Accent2 3" xfId="278" hidden="1"/>
    <cellStyle name="60% - Accent2 3" xfId="311" hidden="1"/>
    <cellStyle name="60% - Accent2 3" xfId="344" hidden="1"/>
    <cellStyle name="60% - Accent2 3" xfId="377" hidden="1"/>
    <cellStyle name="60% - Accent2 3" xfId="410" hidden="1"/>
    <cellStyle name="60% - Accent2 3" xfId="443" hidden="1"/>
    <cellStyle name="60% - Accent2 3" xfId="476" hidden="1"/>
    <cellStyle name="60% - Accent2 3" xfId="509" hidden="1"/>
    <cellStyle name="60% - Accent2 3" xfId="542" hidden="1"/>
    <cellStyle name="60% - Accent2 3" xfId="575" hidden="1"/>
    <cellStyle name="60% - Accent2 3" xfId="612" hidden="1"/>
    <cellStyle name="60% - Accent2 3" xfId="645" hidden="1"/>
    <cellStyle name="60% - Accent2 3" xfId="677" hidden="1"/>
    <cellStyle name="60% - Accent2 3" xfId="709" hidden="1"/>
    <cellStyle name="60% - Accent2 3" xfId="742" hidden="1"/>
    <cellStyle name="60% - Accent2 3" xfId="774" hidden="1"/>
    <cellStyle name="60% - Accent2 3" xfId="807" hidden="1"/>
    <cellStyle name="60% - Accent2 3" xfId="839" hidden="1"/>
    <cellStyle name="60% - Accent2 3" xfId="872" hidden="1"/>
    <cellStyle name="60% - Accent2 3" xfId="905" hidden="1"/>
    <cellStyle name="60% - Accent2 3" xfId="938" hidden="1"/>
    <cellStyle name="60% - Accent2 3" xfId="971" hidden="1"/>
    <cellStyle name="60% - Accent2 3" xfId="1004" hidden="1"/>
    <cellStyle name="60% - Accent2 3" xfId="1037" hidden="1"/>
    <cellStyle name="60% - Accent2 3" xfId="1077" hidden="1"/>
    <cellStyle name="60% - Accent2 3" xfId="1115" hidden="1"/>
    <cellStyle name="60% - Accent2 3" xfId="1148" hidden="1"/>
    <cellStyle name="60% - Accent2 3" xfId="1180" hidden="1"/>
    <cellStyle name="60% - Accent2 3" xfId="1212" hidden="1"/>
    <cellStyle name="60% - Accent2 3" xfId="1245" hidden="1"/>
    <cellStyle name="60% - Accent2 3" xfId="1277" hidden="1"/>
    <cellStyle name="60% - Accent2 3" xfId="1310" hidden="1"/>
    <cellStyle name="60% - Accent2 3" xfId="1342" hidden="1"/>
    <cellStyle name="60% - Accent2 3" xfId="1375" hidden="1"/>
    <cellStyle name="60% - Accent2 3" xfId="1408" hidden="1"/>
    <cellStyle name="60% - Accent2 3" xfId="1441" hidden="1"/>
    <cellStyle name="60% - Accent2 3" xfId="1474" hidden="1"/>
    <cellStyle name="60% - Accent2 3" xfId="1507" hidden="1"/>
    <cellStyle name="60% - Accent2 3" xfId="1540" hidden="1"/>
    <cellStyle name="60% - Accent2 3" xfId="1754" hidden="1"/>
    <cellStyle name="60% - Accent2 3" xfId="1791" hidden="1"/>
    <cellStyle name="60% - Accent2 3" xfId="1824" hidden="1"/>
    <cellStyle name="60% - Accent2 3" xfId="1856" hidden="1"/>
    <cellStyle name="60% - Accent2 3" xfId="1888" hidden="1"/>
    <cellStyle name="60% - Accent2 3" xfId="1921" hidden="1"/>
    <cellStyle name="60% - Accent2 3" xfId="1953" hidden="1"/>
    <cellStyle name="60% - Accent2 3" xfId="1986" hidden="1"/>
    <cellStyle name="60% - Accent2 3" xfId="2018" hidden="1"/>
    <cellStyle name="60% - Accent2 3" xfId="2051" hidden="1"/>
    <cellStyle name="60% - Accent2 3" xfId="2084" hidden="1"/>
    <cellStyle name="60% - Accent2 3" xfId="2117" hidden="1"/>
    <cellStyle name="60% - Accent2 3" xfId="2150" hidden="1"/>
    <cellStyle name="60% - Accent2 3" xfId="2183" hidden="1"/>
    <cellStyle name="60% - Accent2 3" xfId="2216" hidden="1"/>
    <cellStyle name="60% - Accent2 3" xfId="2231" hidden="1"/>
    <cellStyle name="60% - Accent2 3" xfId="2268" hidden="1"/>
    <cellStyle name="60% - Accent2 3" xfId="2301" hidden="1"/>
    <cellStyle name="60% - Accent2 3" xfId="2333" hidden="1"/>
    <cellStyle name="60% - Accent2 3" xfId="2365" hidden="1"/>
    <cellStyle name="60% - Accent2 3" xfId="2398" hidden="1"/>
    <cellStyle name="60% - Accent2 3" xfId="2430" hidden="1"/>
    <cellStyle name="60% - Accent2 3" xfId="2463" hidden="1"/>
    <cellStyle name="60% - Accent2 3" xfId="2495" hidden="1"/>
    <cellStyle name="60% - Accent2 3" xfId="2528" hidden="1"/>
    <cellStyle name="60% - Accent2 3" xfId="2561" hidden="1"/>
    <cellStyle name="60% - Accent2 3" xfId="2594" hidden="1"/>
    <cellStyle name="60% - Accent2 3" xfId="2627" hidden="1"/>
    <cellStyle name="60% - Accent2 3" xfId="2660" hidden="1"/>
    <cellStyle name="60% - Accent2 3" xfId="2693" hidden="1"/>
    <cellStyle name="60% - Accent2 3" xfId="2774" hidden="1"/>
    <cellStyle name="60% - Accent2 3" xfId="2811" hidden="1"/>
    <cellStyle name="60% - Accent2 3" xfId="2844" hidden="1"/>
    <cellStyle name="60% - Accent2 3" xfId="2876" hidden="1"/>
    <cellStyle name="60% - Accent2 3" xfId="2908" hidden="1"/>
    <cellStyle name="60% - Accent2 3" xfId="2941" hidden="1"/>
    <cellStyle name="60% - Accent2 3" xfId="2973" hidden="1"/>
    <cellStyle name="60% - Accent2 3" xfId="3006" hidden="1"/>
    <cellStyle name="60% - Accent2 3" xfId="3038" hidden="1"/>
    <cellStyle name="60% - Accent2 3" xfId="3071" hidden="1"/>
    <cellStyle name="60% - Accent2 3" xfId="3104" hidden="1"/>
    <cellStyle name="60% - Accent2 3" xfId="3137" hidden="1"/>
    <cellStyle name="60% - Accent2 3" xfId="3170" hidden="1"/>
    <cellStyle name="60% - Accent2 3" xfId="3203" hidden="1"/>
    <cellStyle name="60% - Accent2 3" xfId="3236" hidden="1"/>
    <cellStyle name="60% - Accent2 3" xfId="3287" hidden="1"/>
    <cellStyle name="60% - Accent2 3" xfId="3324" hidden="1"/>
    <cellStyle name="60% - Accent2 3" xfId="3357" hidden="1"/>
    <cellStyle name="60% - Accent2 3" xfId="3389" hidden="1"/>
    <cellStyle name="60% - Accent2 3" xfId="3421" hidden="1"/>
    <cellStyle name="60% - Accent2 3" xfId="3454" hidden="1"/>
    <cellStyle name="60% - Accent2 3" xfId="3486" hidden="1"/>
    <cellStyle name="60% - Accent2 3" xfId="3519" hidden="1"/>
    <cellStyle name="60% - Accent2 3" xfId="3551" hidden="1"/>
    <cellStyle name="60% - Accent2 3" xfId="3584" hidden="1"/>
    <cellStyle name="60% - Accent2 3" xfId="3617" hidden="1"/>
    <cellStyle name="60% - Accent2 3" xfId="3650" hidden="1"/>
    <cellStyle name="60% - Accent2 3" xfId="3683" hidden="1"/>
    <cellStyle name="60% - Accent2 3" xfId="3716" hidden="1"/>
    <cellStyle name="60% - Accent2 3" xfId="3749" hidden="1"/>
    <cellStyle name="60% - Accent2 3" xfId="3764" hidden="1"/>
    <cellStyle name="60% - Accent2 3" xfId="3801" hidden="1"/>
    <cellStyle name="60% - Accent2 3" xfId="3834" hidden="1"/>
    <cellStyle name="60% - Accent2 3" xfId="3866" hidden="1"/>
    <cellStyle name="60% - Accent2 3" xfId="3898" hidden="1"/>
    <cellStyle name="60% - Accent2 3" xfId="3931" hidden="1"/>
    <cellStyle name="60% - Accent2 3" xfId="3963" hidden="1"/>
    <cellStyle name="60% - Accent2 3" xfId="3996" hidden="1"/>
    <cellStyle name="60% - Accent2 3" xfId="4028" hidden="1"/>
    <cellStyle name="60% - Accent2 3" xfId="4061" hidden="1"/>
    <cellStyle name="60% - Accent2 3" xfId="4094" hidden="1"/>
    <cellStyle name="60% - Accent2 3" xfId="4127" hidden="1"/>
    <cellStyle name="60% - Accent2 3" xfId="4160" hidden="1"/>
    <cellStyle name="60% - Accent2 3" xfId="4193" hidden="1"/>
    <cellStyle name="60% - Accent2 3" xfId="4226"/>
    <cellStyle name="60% - Accent3 2" xfId="84"/>
    <cellStyle name="60% - Accent3 2 2" xfId="1584"/>
    <cellStyle name="60% - Accent3 2 3" xfId="2721"/>
    <cellStyle name="60% - Accent3 3" xfId="85" hidden="1"/>
    <cellStyle name="60% - Accent3 3" xfId="242" hidden="1"/>
    <cellStyle name="60% - Accent3 3" xfId="275" hidden="1"/>
    <cellStyle name="60% - Accent3 3" xfId="308" hidden="1"/>
    <cellStyle name="60% - Accent3 3" xfId="341" hidden="1"/>
    <cellStyle name="60% - Accent3 3" xfId="374" hidden="1"/>
    <cellStyle name="60% - Accent3 3" xfId="407" hidden="1"/>
    <cellStyle name="60% - Accent3 3" xfId="440" hidden="1"/>
    <cellStyle name="60% - Accent3 3" xfId="473" hidden="1"/>
    <cellStyle name="60% - Accent3 3" xfId="506" hidden="1"/>
    <cellStyle name="60% - Accent3 3" xfId="539" hidden="1"/>
    <cellStyle name="60% - Accent3 3" xfId="572" hidden="1"/>
    <cellStyle name="60% - Accent3 3" xfId="609" hidden="1"/>
    <cellStyle name="60% - Accent3 3" xfId="642" hidden="1"/>
    <cellStyle name="60% - Accent3 3" xfId="674" hidden="1"/>
    <cellStyle name="60% - Accent3 3" xfId="706" hidden="1"/>
    <cellStyle name="60% - Accent3 3" xfId="739" hidden="1"/>
    <cellStyle name="60% - Accent3 3" xfId="771" hidden="1"/>
    <cellStyle name="60% - Accent3 3" xfId="804" hidden="1"/>
    <cellStyle name="60% - Accent3 3" xfId="836" hidden="1"/>
    <cellStyle name="60% - Accent3 3" xfId="869" hidden="1"/>
    <cellStyle name="60% - Accent3 3" xfId="902" hidden="1"/>
    <cellStyle name="60% - Accent3 3" xfId="935" hidden="1"/>
    <cellStyle name="60% - Accent3 3" xfId="968" hidden="1"/>
    <cellStyle name="60% - Accent3 3" xfId="1001" hidden="1"/>
    <cellStyle name="60% - Accent3 3" xfId="1034" hidden="1"/>
    <cellStyle name="60% - Accent3 3" xfId="1074" hidden="1"/>
    <cellStyle name="60% - Accent3 3" xfId="1112" hidden="1"/>
    <cellStyle name="60% - Accent3 3" xfId="1145" hidden="1"/>
    <cellStyle name="60% - Accent3 3" xfId="1177" hidden="1"/>
    <cellStyle name="60% - Accent3 3" xfId="1209" hidden="1"/>
    <cellStyle name="60% - Accent3 3" xfId="1242" hidden="1"/>
    <cellStyle name="60% - Accent3 3" xfId="1274" hidden="1"/>
    <cellStyle name="60% - Accent3 3" xfId="1307" hidden="1"/>
    <cellStyle name="60% - Accent3 3" xfId="1339" hidden="1"/>
    <cellStyle name="60% - Accent3 3" xfId="1372" hidden="1"/>
    <cellStyle name="60% - Accent3 3" xfId="1405" hidden="1"/>
    <cellStyle name="60% - Accent3 3" xfId="1438" hidden="1"/>
    <cellStyle name="60% - Accent3 3" xfId="1471" hidden="1"/>
    <cellStyle name="60% - Accent3 3" xfId="1504" hidden="1"/>
    <cellStyle name="60% - Accent3 3" xfId="1537" hidden="1"/>
    <cellStyle name="60% - Accent3 3" xfId="1751" hidden="1"/>
    <cellStyle name="60% - Accent3 3" xfId="1788" hidden="1"/>
    <cellStyle name="60% - Accent3 3" xfId="1821" hidden="1"/>
    <cellStyle name="60% - Accent3 3" xfId="1853" hidden="1"/>
    <cellStyle name="60% - Accent3 3" xfId="1885" hidden="1"/>
    <cellStyle name="60% - Accent3 3" xfId="1918" hidden="1"/>
    <cellStyle name="60% - Accent3 3" xfId="1950" hidden="1"/>
    <cellStyle name="60% - Accent3 3" xfId="1983" hidden="1"/>
    <cellStyle name="60% - Accent3 3" xfId="2015" hidden="1"/>
    <cellStyle name="60% - Accent3 3" xfId="2048" hidden="1"/>
    <cellStyle name="60% - Accent3 3" xfId="2081" hidden="1"/>
    <cellStyle name="60% - Accent3 3" xfId="2114" hidden="1"/>
    <cellStyle name="60% - Accent3 3" xfId="2147" hidden="1"/>
    <cellStyle name="60% - Accent3 3" xfId="2180" hidden="1"/>
    <cellStyle name="60% - Accent3 3" xfId="2213" hidden="1"/>
    <cellStyle name="60% - Accent3 3" xfId="1725" hidden="1"/>
    <cellStyle name="60% - Accent3 3" xfId="2265" hidden="1"/>
    <cellStyle name="60% - Accent3 3" xfId="2298" hidden="1"/>
    <cellStyle name="60% - Accent3 3" xfId="2330" hidden="1"/>
    <cellStyle name="60% - Accent3 3" xfId="2362" hidden="1"/>
    <cellStyle name="60% - Accent3 3" xfId="2395" hidden="1"/>
    <cellStyle name="60% - Accent3 3" xfId="2427" hidden="1"/>
    <cellStyle name="60% - Accent3 3" xfId="2460" hidden="1"/>
    <cellStyle name="60% - Accent3 3" xfId="2492" hidden="1"/>
    <cellStyle name="60% - Accent3 3" xfId="2525" hidden="1"/>
    <cellStyle name="60% - Accent3 3" xfId="2558" hidden="1"/>
    <cellStyle name="60% - Accent3 3" xfId="2591" hidden="1"/>
    <cellStyle name="60% - Accent3 3" xfId="2624" hidden="1"/>
    <cellStyle name="60% - Accent3 3" xfId="2657" hidden="1"/>
    <cellStyle name="60% - Accent3 3" xfId="2690" hidden="1"/>
    <cellStyle name="60% - Accent3 3" xfId="2771" hidden="1"/>
    <cellStyle name="60% - Accent3 3" xfId="2808" hidden="1"/>
    <cellStyle name="60% - Accent3 3" xfId="2841" hidden="1"/>
    <cellStyle name="60% - Accent3 3" xfId="2873" hidden="1"/>
    <cellStyle name="60% - Accent3 3" xfId="2905" hidden="1"/>
    <cellStyle name="60% - Accent3 3" xfId="2938" hidden="1"/>
    <cellStyle name="60% - Accent3 3" xfId="2970" hidden="1"/>
    <cellStyle name="60% - Accent3 3" xfId="3003" hidden="1"/>
    <cellStyle name="60% - Accent3 3" xfId="3035" hidden="1"/>
    <cellStyle name="60% - Accent3 3" xfId="3068" hidden="1"/>
    <cellStyle name="60% - Accent3 3" xfId="3101" hidden="1"/>
    <cellStyle name="60% - Accent3 3" xfId="3134" hidden="1"/>
    <cellStyle name="60% - Accent3 3" xfId="3167" hidden="1"/>
    <cellStyle name="60% - Accent3 3" xfId="3200" hidden="1"/>
    <cellStyle name="60% - Accent3 3" xfId="3233" hidden="1"/>
    <cellStyle name="60% - Accent3 3" xfId="3284" hidden="1"/>
    <cellStyle name="60% - Accent3 3" xfId="3321" hidden="1"/>
    <cellStyle name="60% - Accent3 3" xfId="3354" hidden="1"/>
    <cellStyle name="60% - Accent3 3" xfId="3386" hidden="1"/>
    <cellStyle name="60% - Accent3 3" xfId="3418" hidden="1"/>
    <cellStyle name="60% - Accent3 3" xfId="3451" hidden="1"/>
    <cellStyle name="60% - Accent3 3" xfId="3483" hidden="1"/>
    <cellStyle name="60% - Accent3 3" xfId="3516" hidden="1"/>
    <cellStyle name="60% - Accent3 3" xfId="3548" hidden="1"/>
    <cellStyle name="60% - Accent3 3" xfId="3581" hidden="1"/>
    <cellStyle name="60% - Accent3 3" xfId="3614" hidden="1"/>
    <cellStyle name="60% - Accent3 3" xfId="3647" hidden="1"/>
    <cellStyle name="60% - Accent3 3" xfId="3680" hidden="1"/>
    <cellStyle name="60% - Accent3 3" xfId="3713" hidden="1"/>
    <cellStyle name="60% - Accent3 3" xfId="3746" hidden="1"/>
    <cellStyle name="60% - Accent3 3" xfId="3258" hidden="1"/>
    <cellStyle name="60% - Accent3 3" xfId="3798" hidden="1"/>
    <cellStyle name="60% - Accent3 3" xfId="3831" hidden="1"/>
    <cellStyle name="60% - Accent3 3" xfId="3863" hidden="1"/>
    <cellStyle name="60% - Accent3 3" xfId="3895" hidden="1"/>
    <cellStyle name="60% - Accent3 3" xfId="3928" hidden="1"/>
    <cellStyle name="60% - Accent3 3" xfId="3960" hidden="1"/>
    <cellStyle name="60% - Accent3 3" xfId="3993" hidden="1"/>
    <cellStyle name="60% - Accent3 3" xfId="4025" hidden="1"/>
    <cellStyle name="60% - Accent3 3" xfId="4058" hidden="1"/>
    <cellStyle name="60% - Accent3 3" xfId="4091" hidden="1"/>
    <cellStyle name="60% - Accent3 3" xfId="4124" hidden="1"/>
    <cellStyle name="60% - Accent3 3" xfId="4157" hidden="1"/>
    <cellStyle name="60% - Accent3 3" xfId="4190" hidden="1"/>
    <cellStyle name="60% - Accent3 3" xfId="4223"/>
    <cellStyle name="60% - Accent4 2" xfId="86"/>
    <cellStyle name="60% - Accent4 2 2" xfId="1585"/>
    <cellStyle name="60% - Accent4 2 3" xfId="2722"/>
    <cellStyle name="60% - Accent4 3" xfId="87" hidden="1"/>
    <cellStyle name="60% - Accent4 3" xfId="239" hidden="1"/>
    <cellStyle name="60% - Accent4 3" xfId="272" hidden="1"/>
    <cellStyle name="60% - Accent4 3" xfId="305" hidden="1"/>
    <cellStyle name="60% - Accent4 3" xfId="338" hidden="1"/>
    <cellStyle name="60% - Accent4 3" xfId="371" hidden="1"/>
    <cellStyle name="60% - Accent4 3" xfId="404" hidden="1"/>
    <cellStyle name="60% - Accent4 3" xfId="437" hidden="1"/>
    <cellStyle name="60% - Accent4 3" xfId="470" hidden="1"/>
    <cellStyle name="60% - Accent4 3" xfId="503" hidden="1"/>
    <cellStyle name="60% - Accent4 3" xfId="536" hidden="1"/>
    <cellStyle name="60% - Accent4 3" xfId="569" hidden="1"/>
    <cellStyle name="60% - Accent4 3" xfId="606" hidden="1"/>
    <cellStyle name="60% - Accent4 3" xfId="639" hidden="1"/>
    <cellStyle name="60% - Accent4 3" xfId="671" hidden="1"/>
    <cellStyle name="60% - Accent4 3" xfId="703" hidden="1"/>
    <cellStyle name="60% - Accent4 3" xfId="736" hidden="1"/>
    <cellStyle name="60% - Accent4 3" xfId="768" hidden="1"/>
    <cellStyle name="60% - Accent4 3" xfId="801" hidden="1"/>
    <cellStyle name="60% - Accent4 3" xfId="833" hidden="1"/>
    <cellStyle name="60% - Accent4 3" xfId="866" hidden="1"/>
    <cellStyle name="60% - Accent4 3" xfId="899" hidden="1"/>
    <cellStyle name="60% - Accent4 3" xfId="932" hidden="1"/>
    <cellStyle name="60% - Accent4 3" xfId="965" hidden="1"/>
    <cellStyle name="60% - Accent4 3" xfId="998" hidden="1"/>
    <cellStyle name="60% - Accent4 3" xfId="1031" hidden="1"/>
    <cellStyle name="60% - Accent4 3" xfId="1071" hidden="1"/>
    <cellStyle name="60% - Accent4 3" xfId="1109" hidden="1"/>
    <cellStyle name="60% - Accent4 3" xfId="1142" hidden="1"/>
    <cellStyle name="60% - Accent4 3" xfId="1174" hidden="1"/>
    <cellStyle name="60% - Accent4 3" xfId="1206" hidden="1"/>
    <cellStyle name="60% - Accent4 3" xfId="1239" hidden="1"/>
    <cellStyle name="60% - Accent4 3" xfId="1271" hidden="1"/>
    <cellStyle name="60% - Accent4 3" xfId="1304" hidden="1"/>
    <cellStyle name="60% - Accent4 3" xfId="1336" hidden="1"/>
    <cellStyle name="60% - Accent4 3" xfId="1369" hidden="1"/>
    <cellStyle name="60% - Accent4 3" xfId="1402" hidden="1"/>
    <cellStyle name="60% - Accent4 3" xfId="1435" hidden="1"/>
    <cellStyle name="60% - Accent4 3" xfId="1468" hidden="1"/>
    <cellStyle name="60% - Accent4 3" xfId="1501" hidden="1"/>
    <cellStyle name="60% - Accent4 3" xfId="1534" hidden="1"/>
    <cellStyle name="60% - Accent4 3" xfId="1748" hidden="1"/>
    <cellStyle name="60% - Accent4 3" xfId="1785" hidden="1"/>
    <cellStyle name="60% - Accent4 3" xfId="1818" hidden="1"/>
    <cellStyle name="60% - Accent4 3" xfId="1850" hidden="1"/>
    <cellStyle name="60% - Accent4 3" xfId="1882" hidden="1"/>
    <cellStyle name="60% - Accent4 3" xfId="1915" hidden="1"/>
    <cellStyle name="60% - Accent4 3" xfId="1947" hidden="1"/>
    <cellStyle name="60% - Accent4 3" xfId="1980" hidden="1"/>
    <cellStyle name="60% - Accent4 3" xfId="2012" hidden="1"/>
    <cellStyle name="60% - Accent4 3" xfId="2045" hidden="1"/>
    <cellStyle name="60% - Accent4 3" xfId="2078" hidden="1"/>
    <cellStyle name="60% - Accent4 3" xfId="2111" hidden="1"/>
    <cellStyle name="60% - Accent4 3" xfId="2144" hidden="1"/>
    <cellStyle name="60% - Accent4 3" xfId="2177" hidden="1"/>
    <cellStyle name="60% - Accent4 3" xfId="2210" hidden="1"/>
    <cellStyle name="60% - Accent4 3" xfId="1728" hidden="1"/>
    <cellStyle name="60% - Accent4 3" xfId="2262" hidden="1"/>
    <cellStyle name="60% - Accent4 3" xfId="2295" hidden="1"/>
    <cellStyle name="60% - Accent4 3" xfId="2327" hidden="1"/>
    <cellStyle name="60% - Accent4 3" xfId="2359" hidden="1"/>
    <cellStyle name="60% - Accent4 3" xfId="2392" hidden="1"/>
    <cellStyle name="60% - Accent4 3" xfId="2424" hidden="1"/>
    <cellStyle name="60% - Accent4 3" xfId="2457" hidden="1"/>
    <cellStyle name="60% - Accent4 3" xfId="2489" hidden="1"/>
    <cellStyle name="60% - Accent4 3" xfId="2522" hidden="1"/>
    <cellStyle name="60% - Accent4 3" xfId="2555" hidden="1"/>
    <cellStyle name="60% - Accent4 3" xfId="2588" hidden="1"/>
    <cellStyle name="60% - Accent4 3" xfId="2621" hidden="1"/>
    <cellStyle name="60% - Accent4 3" xfId="2654" hidden="1"/>
    <cellStyle name="60% - Accent4 3" xfId="2687" hidden="1"/>
    <cellStyle name="60% - Accent4 3" xfId="2768" hidden="1"/>
    <cellStyle name="60% - Accent4 3" xfId="2805" hidden="1"/>
    <cellStyle name="60% - Accent4 3" xfId="2838" hidden="1"/>
    <cellStyle name="60% - Accent4 3" xfId="2870" hidden="1"/>
    <cellStyle name="60% - Accent4 3" xfId="2902" hidden="1"/>
    <cellStyle name="60% - Accent4 3" xfId="2935" hidden="1"/>
    <cellStyle name="60% - Accent4 3" xfId="2967" hidden="1"/>
    <cellStyle name="60% - Accent4 3" xfId="3000" hidden="1"/>
    <cellStyle name="60% - Accent4 3" xfId="3032" hidden="1"/>
    <cellStyle name="60% - Accent4 3" xfId="3065" hidden="1"/>
    <cellStyle name="60% - Accent4 3" xfId="3098" hidden="1"/>
    <cellStyle name="60% - Accent4 3" xfId="3131" hidden="1"/>
    <cellStyle name="60% - Accent4 3" xfId="3164" hidden="1"/>
    <cellStyle name="60% - Accent4 3" xfId="3197" hidden="1"/>
    <cellStyle name="60% - Accent4 3" xfId="3230" hidden="1"/>
    <cellStyle name="60% - Accent4 3" xfId="3281" hidden="1"/>
    <cellStyle name="60% - Accent4 3" xfId="3318" hidden="1"/>
    <cellStyle name="60% - Accent4 3" xfId="3351" hidden="1"/>
    <cellStyle name="60% - Accent4 3" xfId="3383" hidden="1"/>
    <cellStyle name="60% - Accent4 3" xfId="3415" hidden="1"/>
    <cellStyle name="60% - Accent4 3" xfId="3448" hidden="1"/>
    <cellStyle name="60% - Accent4 3" xfId="3480" hidden="1"/>
    <cellStyle name="60% - Accent4 3" xfId="3513" hidden="1"/>
    <cellStyle name="60% - Accent4 3" xfId="3545" hidden="1"/>
    <cellStyle name="60% - Accent4 3" xfId="3578" hidden="1"/>
    <cellStyle name="60% - Accent4 3" xfId="3611" hidden="1"/>
    <cellStyle name="60% - Accent4 3" xfId="3644" hidden="1"/>
    <cellStyle name="60% - Accent4 3" xfId="3677" hidden="1"/>
    <cellStyle name="60% - Accent4 3" xfId="3710" hidden="1"/>
    <cellStyle name="60% - Accent4 3" xfId="3743" hidden="1"/>
    <cellStyle name="60% - Accent4 3" xfId="3261" hidden="1"/>
    <cellStyle name="60% - Accent4 3" xfId="3795" hidden="1"/>
    <cellStyle name="60% - Accent4 3" xfId="3828" hidden="1"/>
    <cellStyle name="60% - Accent4 3" xfId="3860" hidden="1"/>
    <cellStyle name="60% - Accent4 3" xfId="3892" hidden="1"/>
    <cellStyle name="60% - Accent4 3" xfId="3925" hidden="1"/>
    <cellStyle name="60% - Accent4 3" xfId="3957" hidden="1"/>
    <cellStyle name="60% - Accent4 3" xfId="3990" hidden="1"/>
    <cellStyle name="60% - Accent4 3" xfId="4022" hidden="1"/>
    <cellStyle name="60% - Accent4 3" xfId="4055" hidden="1"/>
    <cellStyle name="60% - Accent4 3" xfId="4088" hidden="1"/>
    <cellStyle name="60% - Accent4 3" xfId="4121" hidden="1"/>
    <cellStyle name="60% - Accent4 3" xfId="4154" hidden="1"/>
    <cellStyle name="60% - Accent4 3" xfId="4187" hidden="1"/>
    <cellStyle name="60% - Accent4 3" xfId="4220"/>
    <cellStyle name="60% - Accent5 2" xfId="88"/>
    <cellStyle name="60% - Accent5 2 2" xfId="1586"/>
    <cellStyle name="60% - Accent5 2 3" xfId="2723"/>
    <cellStyle name="60% - Accent5 3" xfId="89" hidden="1"/>
    <cellStyle name="60% - Accent5 3" xfId="236" hidden="1"/>
    <cellStyle name="60% - Accent5 3" xfId="269" hidden="1"/>
    <cellStyle name="60% - Accent5 3" xfId="302" hidden="1"/>
    <cellStyle name="60% - Accent5 3" xfId="335" hidden="1"/>
    <cellStyle name="60% - Accent5 3" xfId="368" hidden="1"/>
    <cellStyle name="60% - Accent5 3" xfId="401" hidden="1"/>
    <cellStyle name="60% - Accent5 3" xfId="434" hidden="1"/>
    <cellStyle name="60% - Accent5 3" xfId="467" hidden="1"/>
    <cellStyle name="60% - Accent5 3" xfId="500" hidden="1"/>
    <cellStyle name="60% - Accent5 3" xfId="533" hidden="1"/>
    <cellStyle name="60% - Accent5 3" xfId="566" hidden="1"/>
    <cellStyle name="60% - Accent5 3" xfId="603" hidden="1"/>
    <cellStyle name="60% - Accent5 3" xfId="636" hidden="1"/>
    <cellStyle name="60% - Accent5 3" xfId="668" hidden="1"/>
    <cellStyle name="60% - Accent5 3" xfId="700" hidden="1"/>
    <cellStyle name="60% - Accent5 3" xfId="733" hidden="1"/>
    <cellStyle name="60% - Accent5 3" xfId="765" hidden="1"/>
    <cellStyle name="60% - Accent5 3" xfId="798" hidden="1"/>
    <cellStyle name="60% - Accent5 3" xfId="830" hidden="1"/>
    <cellStyle name="60% - Accent5 3" xfId="863" hidden="1"/>
    <cellStyle name="60% - Accent5 3" xfId="896" hidden="1"/>
    <cellStyle name="60% - Accent5 3" xfId="929" hidden="1"/>
    <cellStyle name="60% - Accent5 3" xfId="962" hidden="1"/>
    <cellStyle name="60% - Accent5 3" xfId="995" hidden="1"/>
    <cellStyle name="60% - Accent5 3" xfId="1028" hidden="1"/>
    <cellStyle name="60% - Accent5 3" xfId="1068" hidden="1"/>
    <cellStyle name="60% - Accent5 3" xfId="1106" hidden="1"/>
    <cellStyle name="60% - Accent5 3" xfId="1139" hidden="1"/>
    <cellStyle name="60% - Accent5 3" xfId="1171" hidden="1"/>
    <cellStyle name="60% - Accent5 3" xfId="1203" hidden="1"/>
    <cellStyle name="60% - Accent5 3" xfId="1236" hidden="1"/>
    <cellStyle name="60% - Accent5 3" xfId="1268" hidden="1"/>
    <cellStyle name="60% - Accent5 3" xfId="1301" hidden="1"/>
    <cellStyle name="60% - Accent5 3" xfId="1333" hidden="1"/>
    <cellStyle name="60% - Accent5 3" xfId="1366" hidden="1"/>
    <cellStyle name="60% - Accent5 3" xfId="1399" hidden="1"/>
    <cellStyle name="60% - Accent5 3" xfId="1432" hidden="1"/>
    <cellStyle name="60% - Accent5 3" xfId="1465" hidden="1"/>
    <cellStyle name="60% - Accent5 3" xfId="1498" hidden="1"/>
    <cellStyle name="60% - Accent5 3" xfId="1531" hidden="1"/>
    <cellStyle name="60% - Accent5 3" xfId="1745" hidden="1"/>
    <cellStyle name="60% - Accent5 3" xfId="1782" hidden="1"/>
    <cellStyle name="60% - Accent5 3" xfId="1815" hidden="1"/>
    <cellStyle name="60% - Accent5 3" xfId="1847" hidden="1"/>
    <cellStyle name="60% - Accent5 3" xfId="1879" hidden="1"/>
    <cellStyle name="60% - Accent5 3" xfId="1912" hidden="1"/>
    <cellStyle name="60% - Accent5 3" xfId="1944" hidden="1"/>
    <cellStyle name="60% - Accent5 3" xfId="1977" hidden="1"/>
    <cellStyle name="60% - Accent5 3" xfId="2009" hidden="1"/>
    <cellStyle name="60% - Accent5 3" xfId="2042" hidden="1"/>
    <cellStyle name="60% - Accent5 3" xfId="2075" hidden="1"/>
    <cellStyle name="60% - Accent5 3" xfId="2108" hidden="1"/>
    <cellStyle name="60% - Accent5 3" xfId="2141" hidden="1"/>
    <cellStyle name="60% - Accent5 3" xfId="2174" hidden="1"/>
    <cellStyle name="60% - Accent5 3" xfId="2207" hidden="1"/>
    <cellStyle name="60% - Accent5 3" xfId="1731" hidden="1"/>
    <cellStyle name="60% - Accent5 3" xfId="2259" hidden="1"/>
    <cellStyle name="60% - Accent5 3" xfId="2292" hidden="1"/>
    <cellStyle name="60% - Accent5 3" xfId="2324" hidden="1"/>
    <cellStyle name="60% - Accent5 3" xfId="2356" hidden="1"/>
    <cellStyle name="60% - Accent5 3" xfId="2389" hidden="1"/>
    <cellStyle name="60% - Accent5 3" xfId="2421" hidden="1"/>
    <cellStyle name="60% - Accent5 3" xfId="2454" hidden="1"/>
    <cellStyle name="60% - Accent5 3" xfId="2486" hidden="1"/>
    <cellStyle name="60% - Accent5 3" xfId="2519" hidden="1"/>
    <cellStyle name="60% - Accent5 3" xfId="2552" hidden="1"/>
    <cellStyle name="60% - Accent5 3" xfId="2585" hidden="1"/>
    <cellStyle name="60% - Accent5 3" xfId="2618" hidden="1"/>
    <cellStyle name="60% - Accent5 3" xfId="2651" hidden="1"/>
    <cellStyle name="60% - Accent5 3" xfId="2684" hidden="1"/>
    <cellStyle name="60% - Accent5 3" xfId="2765" hidden="1"/>
    <cellStyle name="60% - Accent5 3" xfId="2802" hidden="1"/>
    <cellStyle name="60% - Accent5 3" xfId="2835" hidden="1"/>
    <cellStyle name="60% - Accent5 3" xfId="2867" hidden="1"/>
    <cellStyle name="60% - Accent5 3" xfId="2899" hidden="1"/>
    <cellStyle name="60% - Accent5 3" xfId="2932" hidden="1"/>
    <cellStyle name="60% - Accent5 3" xfId="2964" hidden="1"/>
    <cellStyle name="60% - Accent5 3" xfId="2997" hidden="1"/>
    <cellStyle name="60% - Accent5 3" xfId="3029" hidden="1"/>
    <cellStyle name="60% - Accent5 3" xfId="3062" hidden="1"/>
    <cellStyle name="60% - Accent5 3" xfId="3095" hidden="1"/>
    <cellStyle name="60% - Accent5 3" xfId="3128" hidden="1"/>
    <cellStyle name="60% - Accent5 3" xfId="3161" hidden="1"/>
    <cellStyle name="60% - Accent5 3" xfId="3194" hidden="1"/>
    <cellStyle name="60% - Accent5 3" xfId="3227" hidden="1"/>
    <cellStyle name="60% - Accent5 3" xfId="3278" hidden="1"/>
    <cellStyle name="60% - Accent5 3" xfId="3315" hidden="1"/>
    <cellStyle name="60% - Accent5 3" xfId="3348" hidden="1"/>
    <cellStyle name="60% - Accent5 3" xfId="3380" hidden="1"/>
    <cellStyle name="60% - Accent5 3" xfId="3412" hidden="1"/>
    <cellStyle name="60% - Accent5 3" xfId="3445" hidden="1"/>
    <cellStyle name="60% - Accent5 3" xfId="3477" hidden="1"/>
    <cellStyle name="60% - Accent5 3" xfId="3510" hidden="1"/>
    <cellStyle name="60% - Accent5 3" xfId="3542" hidden="1"/>
    <cellStyle name="60% - Accent5 3" xfId="3575" hidden="1"/>
    <cellStyle name="60% - Accent5 3" xfId="3608" hidden="1"/>
    <cellStyle name="60% - Accent5 3" xfId="3641" hidden="1"/>
    <cellStyle name="60% - Accent5 3" xfId="3674" hidden="1"/>
    <cellStyle name="60% - Accent5 3" xfId="3707" hidden="1"/>
    <cellStyle name="60% - Accent5 3" xfId="3740" hidden="1"/>
    <cellStyle name="60% - Accent5 3" xfId="3264" hidden="1"/>
    <cellStyle name="60% - Accent5 3" xfId="3792" hidden="1"/>
    <cellStyle name="60% - Accent5 3" xfId="3825" hidden="1"/>
    <cellStyle name="60% - Accent5 3" xfId="3857" hidden="1"/>
    <cellStyle name="60% - Accent5 3" xfId="3889" hidden="1"/>
    <cellStyle name="60% - Accent5 3" xfId="3922" hidden="1"/>
    <cellStyle name="60% - Accent5 3" xfId="3954" hidden="1"/>
    <cellStyle name="60% - Accent5 3" xfId="3987" hidden="1"/>
    <cellStyle name="60% - Accent5 3" xfId="4019" hidden="1"/>
    <cellStyle name="60% - Accent5 3" xfId="4052" hidden="1"/>
    <cellStyle name="60% - Accent5 3" xfId="4085" hidden="1"/>
    <cellStyle name="60% - Accent5 3" xfId="4118" hidden="1"/>
    <cellStyle name="60% - Accent5 3" xfId="4151" hidden="1"/>
    <cellStyle name="60% - Accent5 3" xfId="4184" hidden="1"/>
    <cellStyle name="60% - Accent5 3" xfId="4217"/>
    <cellStyle name="60% - Accent6 2" xfId="90"/>
    <cellStyle name="60% - Accent6 2 2" xfId="1587"/>
    <cellStyle name="60% - Accent6 2 3" xfId="2724"/>
    <cellStyle name="60% - Accent6 3" xfId="91" hidden="1"/>
    <cellStyle name="60% - Accent6 3" xfId="233" hidden="1"/>
    <cellStyle name="60% - Accent6 3" xfId="266" hidden="1"/>
    <cellStyle name="60% - Accent6 3" xfId="299" hidden="1"/>
    <cellStyle name="60% - Accent6 3" xfId="332" hidden="1"/>
    <cellStyle name="60% - Accent6 3" xfId="365" hidden="1"/>
    <cellStyle name="60% - Accent6 3" xfId="398" hidden="1"/>
    <cellStyle name="60% - Accent6 3" xfId="431" hidden="1"/>
    <cellStyle name="60% - Accent6 3" xfId="464" hidden="1"/>
    <cellStyle name="60% - Accent6 3" xfId="497" hidden="1"/>
    <cellStyle name="60% - Accent6 3" xfId="530" hidden="1"/>
    <cellStyle name="60% - Accent6 3" xfId="563" hidden="1"/>
    <cellStyle name="60% - Accent6 3" xfId="600" hidden="1"/>
    <cellStyle name="60% - Accent6 3" xfId="633" hidden="1"/>
    <cellStyle name="60% - Accent6 3" xfId="597" hidden="1"/>
    <cellStyle name="60% - Accent6 3" xfId="596" hidden="1"/>
    <cellStyle name="60% - Accent6 3" xfId="730" hidden="1"/>
    <cellStyle name="60% - Accent6 3" xfId="598" hidden="1"/>
    <cellStyle name="60% - Accent6 3" xfId="795" hidden="1"/>
    <cellStyle name="60% - Accent6 3" xfId="599" hidden="1"/>
    <cellStyle name="60% - Accent6 3" xfId="860" hidden="1"/>
    <cellStyle name="60% - Accent6 3" xfId="893" hidden="1"/>
    <cellStyle name="60% - Accent6 3" xfId="926" hidden="1"/>
    <cellStyle name="60% - Accent6 3" xfId="959" hidden="1"/>
    <cellStyle name="60% - Accent6 3" xfId="992" hidden="1"/>
    <cellStyle name="60% - Accent6 3" xfId="1025" hidden="1"/>
    <cellStyle name="60% - Accent6 3" xfId="1065" hidden="1"/>
    <cellStyle name="60% - Accent6 3" xfId="1103" hidden="1"/>
    <cellStyle name="60% - Accent6 3" xfId="1136" hidden="1"/>
    <cellStyle name="60% - Accent6 3" xfId="1100" hidden="1"/>
    <cellStyle name="60% - Accent6 3" xfId="1099" hidden="1"/>
    <cellStyle name="60% - Accent6 3" xfId="1233" hidden="1"/>
    <cellStyle name="60% - Accent6 3" xfId="1101" hidden="1"/>
    <cellStyle name="60% - Accent6 3" xfId="1298" hidden="1"/>
    <cellStyle name="60% - Accent6 3" xfId="1102" hidden="1"/>
    <cellStyle name="60% - Accent6 3" xfId="1363" hidden="1"/>
    <cellStyle name="60% - Accent6 3" xfId="1396" hidden="1"/>
    <cellStyle name="60% - Accent6 3" xfId="1429" hidden="1"/>
    <cellStyle name="60% - Accent6 3" xfId="1462" hidden="1"/>
    <cellStyle name="60% - Accent6 3" xfId="1495" hidden="1"/>
    <cellStyle name="60% - Accent6 3" xfId="1528" hidden="1"/>
    <cellStyle name="60% - Accent6 3" xfId="1742" hidden="1"/>
    <cellStyle name="60% - Accent6 3" xfId="1779" hidden="1"/>
    <cellStyle name="60% - Accent6 3" xfId="1812" hidden="1"/>
    <cellStyle name="60% - Accent6 3" xfId="1776" hidden="1"/>
    <cellStyle name="60% - Accent6 3" xfId="1775" hidden="1"/>
    <cellStyle name="60% - Accent6 3" xfId="1909" hidden="1"/>
    <cellStyle name="60% - Accent6 3" xfId="1777" hidden="1"/>
    <cellStyle name="60% - Accent6 3" xfId="1974" hidden="1"/>
    <cellStyle name="60% - Accent6 3" xfId="1778" hidden="1"/>
    <cellStyle name="60% - Accent6 3" xfId="2039" hidden="1"/>
    <cellStyle name="60% - Accent6 3" xfId="2072" hidden="1"/>
    <cellStyle name="60% - Accent6 3" xfId="2105" hidden="1"/>
    <cellStyle name="60% - Accent6 3" xfId="2138" hidden="1"/>
    <cellStyle name="60% - Accent6 3" xfId="2171" hidden="1"/>
    <cellStyle name="60% - Accent6 3" xfId="2204" hidden="1"/>
    <cellStyle name="60% - Accent6 3" xfId="1734" hidden="1"/>
    <cellStyle name="60% - Accent6 3" xfId="2256" hidden="1"/>
    <cellStyle name="60% - Accent6 3" xfId="2289" hidden="1"/>
    <cellStyle name="60% - Accent6 3" xfId="2253" hidden="1"/>
    <cellStyle name="60% - Accent6 3" xfId="2252" hidden="1"/>
    <cellStyle name="60% - Accent6 3" xfId="2386" hidden="1"/>
    <cellStyle name="60% - Accent6 3" xfId="2254" hidden="1"/>
    <cellStyle name="60% - Accent6 3" xfId="2451" hidden="1"/>
    <cellStyle name="60% - Accent6 3" xfId="2255" hidden="1"/>
    <cellStyle name="60% - Accent6 3" xfId="2516" hidden="1"/>
    <cellStyle name="60% - Accent6 3" xfId="2549" hidden="1"/>
    <cellStyle name="60% - Accent6 3" xfId="2582" hidden="1"/>
    <cellStyle name="60% - Accent6 3" xfId="2615" hidden="1"/>
    <cellStyle name="60% - Accent6 3" xfId="2648" hidden="1"/>
    <cellStyle name="60% - Accent6 3" xfId="2681" hidden="1"/>
    <cellStyle name="60% - Accent6 3" xfId="2762" hidden="1"/>
    <cellStyle name="60% - Accent6 3" xfId="2799" hidden="1"/>
    <cellStyle name="60% - Accent6 3" xfId="2832" hidden="1"/>
    <cellStyle name="60% - Accent6 3" xfId="2796" hidden="1"/>
    <cellStyle name="60% - Accent6 3" xfId="2795" hidden="1"/>
    <cellStyle name="60% - Accent6 3" xfId="2929" hidden="1"/>
    <cellStyle name="60% - Accent6 3" xfId="2797" hidden="1"/>
    <cellStyle name="60% - Accent6 3" xfId="2994" hidden="1"/>
    <cellStyle name="60% - Accent6 3" xfId="2798" hidden="1"/>
    <cellStyle name="60% - Accent6 3" xfId="3059" hidden="1"/>
    <cellStyle name="60% - Accent6 3" xfId="3092" hidden="1"/>
    <cellStyle name="60% - Accent6 3" xfId="3125" hidden="1"/>
    <cellStyle name="60% - Accent6 3" xfId="3158" hidden="1"/>
    <cellStyle name="60% - Accent6 3" xfId="3191" hidden="1"/>
    <cellStyle name="60% - Accent6 3" xfId="3224" hidden="1"/>
    <cellStyle name="60% - Accent6 3" xfId="3275" hidden="1"/>
    <cellStyle name="60% - Accent6 3" xfId="3312" hidden="1"/>
    <cellStyle name="60% - Accent6 3" xfId="3345" hidden="1"/>
    <cellStyle name="60% - Accent6 3" xfId="3309" hidden="1"/>
    <cellStyle name="60% - Accent6 3" xfId="3308" hidden="1"/>
    <cellStyle name="60% - Accent6 3" xfId="3442" hidden="1"/>
    <cellStyle name="60% - Accent6 3" xfId="3310" hidden="1"/>
    <cellStyle name="60% - Accent6 3" xfId="3507" hidden="1"/>
    <cellStyle name="60% - Accent6 3" xfId="3311" hidden="1"/>
    <cellStyle name="60% - Accent6 3" xfId="3572" hidden="1"/>
    <cellStyle name="60% - Accent6 3" xfId="3605" hidden="1"/>
    <cellStyle name="60% - Accent6 3" xfId="3638" hidden="1"/>
    <cellStyle name="60% - Accent6 3" xfId="3671" hidden="1"/>
    <cellStyle name="60% - Accent6 3" xfId="3704" hidden="1"/>
    <cellStyle name="60% - Accent6 3" xfId="3737" hidden="1"/>
    <cellStyle name="60% - Accent6 3" xfId="3267" hidden="1"/>
    <cellStyle name="60% - Accent6 3" xfId="3789" hidden="1"/>
    <cellStyle name="60% - Accent6 3" xfId="3822" hidden="1"/>
    <cellStyle name="60% - Accent6 3" xfId="3786" hidden="1"/>
    <cellStyle name="60% - Accent6 3" xfId="3785" hidden="1"/>
    <cellStyle name="60% - Accent6 3" xfId="3919" hidden="1"/>
    <cellStyle name="60% - Accent6 3" xfId="3787" hidden="1"/>
    <cellStyle name="60% - Accent6 3" xfId="3984" hidden="1"/>
    <cellStyle name="60% - Accent6 3" xfId="3788" hidden="1"/>
    <cellStyle name="60% - Accent6 3" xfId="4049" hidden="1"/>
    <cellStyle name="60% - Accent6 3" xfId="4082" hidden="1"/>
    <cellStyle name="60% - Accent6 3" xfId="4115" hidden="1"/>
    <cellStyle name="60% - Accent6 3" xfId="4148" hidden="1"/>
    <cellStyle name="60% - Accent6 3" xfId="4181" hidden="1"/>
    <cellStyle name="60% - Accent6 3" xfId="4214"/>
    <cellStyle name="60% - Énfasis1" xfId="92"/>
    <cellStyle name="60% - Énfasis2" xfId="93"/>
    <cellStyle name="60% - Énfasis3" xfId="94"/>
    <cellStyle name="60% - Énfasis4" xfId="95"/>
    <cellStyle name="60% - Énfasis5" xfId="96"/>
    <cellStyle name="60% - Énfasis6" xfId="97"/>
    <cellStyle name="Accent1 2" xfId="98"/>
    <cellStyle name="Accent1 2 2" xfId="1588"/>
    <cellStyle name="Accent1 2 3" xfId="2725"/>
    <cellStyle name="Accent2 2" xfId="99"/>
    <cellStyle name="Accent2 2 2" xfId="1589"/>
    <cellStyle name="Accent2 2 3" xfId="2726"/>
    <cellStyle name="Accent3 2" xfId="100"/>
    <cellStyle name="Accent3 2 2" xfId="1590"/>
    <cellStyle name="Accent3 2 3" xfId="2727"/>
    <cellStyle name="Accent4 2" xfId="101"/>
    <cellStyle name="Accent4 2 2" xfId="1591"/>
    <cellStyle name="Accent4 2 3" xfId="2728"/>
    <cellStyle name="Accent5 2" xfId="102"/>
    <cellStyle name="Accent5 2 2" xfId="1592"/>
    <cellStyle name="Accent5 2 3" xfId="2729"/>
    <cellStyle name="Accent6 2" xfId="103"/>
    <cellStyle name="Accent6 2 2" xfId="1593"/>
    <cellStyle name="Accent6 2 3" xfId="2730"/>
    <cellStyle name="Bad 2" xfId="104"/>
    <cellStyle name="Bad 2 2" xfId="1594"/>
    <cellStyle name="Bad 2 3" xfId="2731"/>
    <cellStyle name="Bad 3" xfId="105" hidden="1"/>
    <cellStyle name="Bad 3" xfId="264" hidden="1"/>
    <cellStyle name="Bad 3" xfId="297" hidden="1"/>
    <cellStyle name="Bad 3" xfId="330" hidden="1"/>
    <cellStyle name="Bad 3" xfId="363" hidden="1"/>
    <cellStyle name="Bad 3" xfId="396" hidden="1"/>
    <cellStyle name="Bad 3" xfId="429" hidden="1"/>
    <cellStyle name="Bad 3" xfId="462" hidden="1"/>
    <cellStyle name="Bad 3" xfId="495" hidden="1"/>
    <cellStyle name="Bad 3" xfId="528" hidden="1"/>
    <cellStyle name="Bad 3" xfId="561" hidden="1"/>
    <cellStyle name="Bad 3" xfId="594" hidden="1"/>
    <cellStyle name="Bad 3" xfId="631" hidden="1"/>
    <cellStyle name="Bad 3" xfId="664" hidden="1"/>
    <cellStyle name="Bad 3" xfId="696" hidden="1"/>
    <cellStyle name="Bad 3" xfId="728" hidden="1"/>
    <cellStyle name="Bad 3" xfId="761" hidden="1"/>
    <cellStyle name="Bad 3" xfId="793" hidden="1"/>
    <cellStyle name="Bad 3" xfId="826" hidden="1"/>
    <cellStyle name="Bad 3" xfId="858" hidden="1"/>
    <cellStyle name="Bad 3" xfId="891" hidden="1"/>
    <cellStyle name="Bad 3" xfId="924" hidden="1"/>
    <cellStyle name="Bad 3" xfId="957" hidden="1"/>
    <cellStyle name="Bad 3" xfId="990" hidden="1"/>
    <cellStyle name="Bad 3" xfId="1023" hidden="1"/>
    <cellStyle name="Bad 3" xfId="1056" hidden="1"/>
    <cellStyle name="Bad 3" xfId="1096" hidden="1"/>
    <cellStyle name="Bad 3" xfId="1134" hidden="1"/>
    <cellStyle name="Bad 3" xfId="1167" hidden="1"/>
    <cellStyle name="Bad 3" xfId="1199" hidden="1"/>
    <cellStyle name="Bad 3" xfId="1231" hidden="1"/>
    <cellStyle name="Bad 3" xfId="1264" hidden="1"/>
    <cellStyle name="Bad 3" xfId="1296" hidden="1"/>
    <cellStyle name="Bad 3" xfId="1329" hidden="1"/>
    <cellStyle name="Bad 3" xfId="1361" hidden="1"/>
    <cellStyle name="Bad 3" xfId="1394" hidden="1"/>
    <cellStyle name="Bad 3" xfId="1427" hidden="1"/>
    <cellStyle name="Bad 3" xfId="1460" hidden="1"/>
    <cellStyle name="Bad 3" xfId="1493" hidden="1"/>
    <cellStyle name="Bad 3" xfId="1526" hidden="1"/>
    <cellStyle name="Bad 3" xfId="1559" hidden="1"/>
    <cellStyle name="Bad 3" xfId="1773" hidden="1"/>
    <cellStyle name="Bad 3" xfId="1810" hidden="1"/>
    <cellStyle name="Bad 3" xfId="1843" hidden="1"/>
    <cellStyle name="Bad 3" xfId="1875" hidden="1"/>
    <cellStyle name="Bad 3" xfId="1907" hidden="1"/>
    <cellStyle name="Bad 3" xfId="1940" hidden="1"/>
    <cellStyle name="Bad 3" xfId="1972" hidden="1"/>
    <cellStyle name="Bad 3" xfId="2005" hidden="1"/>
    <cellStyle name="Bad 3" xfId="2037" hidden="1"/>
    <cellStyle name="Bad 3" xfId="2070" hidden="1"/>
    <cellStyle name="Bad 3" xfId="2103" hidden="1"/>
    <cellStyle name="Bad 3" xfId="2136" hidden="1"/>
    <cellStyle name="Bad 3" xfId="2169" hidden="1"/>
    <cellStyle name="Bad 3" xfId="2202" hidden="1"/>
    <cellStyle name="Bad 3" xfId="2228" hidden="1"/>
    <cellStyle name="Bad 3" xfId="2250" hidden="1"/>
    <cellStyle name="Bad 3" xfId="2287" hidden="1"/>
    <cellStyle name="Bad 3" xfId="2320" hidden="1"/>
    <cellStyle name="Bad 3" xfId="2352" hidden="1"/>
    <cellStyle name="Bad 3" xfId="2384" hidden="1"/>
    <cellStyle name="Bad 3" xfId="2417" hidden="1"/>
    <cellStyle name="Bad 3" xfId="2449" hidden="1"/>
    <cellStyle name="Bad 3" xfId="2482" hidden="1"/>
    <cellStyle name="Bad 3" xfId="2514" hidden="1"/>
    <cellStyle name="Bad 3" xfId="2547" hidden="1"/>
    <cellStyle name="Bad 3" xfId="2580" hidden="1"/>
    <cellStyle name="Bad 3" xfId="2613" hidden="1"/>
    <cellStyle name="Bad 3" xfId="2646" hidden="1"/>
    <cellStyle name="Bad 3" xfId="2679" hidden="1"/>
    <cellStyle name="Bad 3" xfId="2705" hidden="1"/>
    <cellStyle name="Bad 3" xfId="2793" hidden="1"/>
    <cellStyle name="Bad 3" xfId="2830" hidden="1"/>
    <cellStyle name="Bad 3" xfId="2863" hidden="1"/>
    <cellStyle name="Bad 3" xfId="2895" hidden="1"/>
    <cellStyle name="Bad 3" xfId="2927" hidden="1"/>
    <cellStyle name="Bad 3" xfId="2960" hidden="1"/>
    <cellStyle name="Bad 3" xfId="2992" hidden="1"/>
    <cellStyle name="Bad 3" xfId="3025" hidden="1"/>
    <cellStyle name="Bad 3" xfId="3057" hidden="1"/>
    <cellStyle name="Bad 3" xfId="3090" hidden="1"/>
    <cellStyle name="Bad 3" xfId="3123" hidden="1"/>
    <cellStyle name="Bad 3" xfId="3156" hidden="1"/>
    <cellStyle name="Bad 3" xfId="3189" hidden="1"/>
    <cellStyle name="Bad 3" xfId="3222" hidden="1"/>
    <cellStyle name="Bad 3" xfId="3255" hidden="1"/>
    <cellStyle name="Bad 3" xfId="3306" hidden="1"/>
    <cellStyle name="Bad 3" xfId="3343" hidden="1"/>
    <cellStyle name="Bad 3" xfId="3376" hidden="1"/>
    <cellStyle name="Bad 3" xfId="3408" hidden="1"/>
    <cellStyle name="Bad 3" xfId="3440" hidden="1"/>
    <cellStyle name="Bad 3" xfId="3473" hidden="1"/>
    <cellStyle name="Bad 3" xfId="3505" hidden="1"/>
    <cellStyle name="Bad 3" xfId="3538" hidden="1"/>
    <cellStyle name="Bad 3" xfId="3570" hidden="1"/>
    <cellStyle name="Bad 3" xfId="3603" hidden="1"/>
    <cellStyle name="Bad 3" xfId="3636" hidden="1"/>
    <cellStyle name="Bad 3" xfId="3669" hidden="1"/>
    <cellStyle name="Bad 3" xfId="3702" hidden="1"/>
    <cellStyle name="Bad 3" xfId="3735" hidden="1"/>
    <cellStyle name="Bad 3" xfId="3761" hidden="1"/>
    <cellStyle name="Bad 3" xfId="3783" hidden="1"/>
    <cellStyle name="Bad 3" xfId="3820" hidden="1"/>
    <cellStyle name="Bad 3" xfId="3853" hidden="1"/>
    <cellStyle name="Bad 3" xfId="3885" hidden="1"/>
    <cellStyle name="Bad 3" xfId="3917" hidden="1"/>
    <cellStyle name="Bad 3" xfId="3950" hidden="1"/>
    <cellStyle name="Bad 3" xfId="3982" hidden="1"/>
    <cellStyle name="Bad 3" xfId="4015" hidden="1"/>
    <cellStyle name="Bad 3" xfId="4047" hidden="1"/>
    <cellStyle name="Bad 3" xfId="4080" hidden="1"/>
    <cellStyle name="Bad 3" xfId="4113" hidden="1"/>
    <cellStyle name="Bad 3" xfId="4146" hidden="1"/>
    <cellStyle name="Bad 3" xfId="4179" hidden="1"/>
    <cellStyle name="Bad 3" xfId="4212" hidden="1"/>
    <cellStyle name="Bad 3" xfId="4238"/>
    <cellStyle name="Bevitel" xfId="106"/>
    <cellStyle name="Buena" xfId="107"/>
    <cellStyle name="Calculation 2" xfId="108"/>
    <cellStyle name="Calculation 2 2" xfId="1595"/>
    <cellStyle name="Calculation 2 3" xfId="2732"/>
    <cellStyle name="Calculation 3" xfId="109" hidden="1"/>
    <cellStyle name="Calculation 3" xfId="253" hidden="1"/>
    <cellStyle name="Calculation 3" xfId="286" hidden="1"/>
    <cellStyle name="Calculation 3" xfId="319" hidden="1"/>
    <cellStyle name="Calculation 3" xfId="352" hidden="1"/>
    <cellStyle name="Calculation 3" xfId="385" hidden="1"/>
    <cellStyle name="Calculation 3" xfId="418" hidden="1"/>
    <cellStyle name="Calculation 3" xfId="451" hidden="1"/>
    <cellStyle name="Calculation 3" xfId="484" hidden="1"/>
    <cellStyle name="Calculation 3" xfId="517" hidden="1"/>
    <cellStyle name="Calculation 3" xfId="550" hidden="1"/>
    <cellStyle name="Calculation 3" xfId="583" hidden="1"/>
    <cellStyle name="Calculation 3" xfId="620" hidden="1"/>
    <cellStyle name="Calculation 3" xfId="653" hidden="1"/>
    <cellStyle name="Calculation 3" xfId="685" hidden="1"/>
    <cellStyle name="Calculation 3" xfId="717" hidden="1"/>
    <cellStyle name="Calculation 3" xfId="750" hidden="1"/>
    <cellStyle name="Calculation 3" xfId="782" hidden="1"/>
    <cellStyle name="Calculation 3" xfId="815" hidden="1"/>
    <cellStyle name="Calculation 3" xfId="847" hidden="1"/>
    <cellStyle name="Calculation 3" xfId="880" hidden="1"/>
    <cellStyle name="Calculation 3" xfId="913" hidden="1"/>
    <cellStyle name="Calculation 3" xfId="946" hidden="1"/>
    <cellStyle name="Calculation 3" xfId="979" hidden="1"/>
    <cellStyle name="Calculation 3" xfId="1012" hidden="1"/>
    <cellStyle name="Calculation 3" xfId="1045" hidden="1"/>
    <cellStyle name="Calculation 3" xfId="1085" hidden="1"/>
    <cellStyle name="Calculation 3" xfId="1123" hidden="1"/>
    <cellStyle name="Calculation 3" xfId="1156" hidden="1"/>
    <cellStyle name="Calculation 3" xfId="1188" hidden="1"/>
    <cellStyle name="Calculation 3" xfId="1220" hidden="1"/>
    <cellStyle name="Calculation 3" xfId="1253" hidden="1"/>
    <cellStyle name="Calculation 3" xfId="1285" hidden="1"/>
    <cellStyle name="Calculation 3" xfId="1318" hidden="1"/>
    <cellStyle name="Calculation 3" xfId="1350" hidden="1"/>
    <cellStyle name="Calculation 3" xfId="1383" hidden="1"/>
    <cellStyle name="Calculation 3" xfId="1416" hidden="1"/>
    <cellStyle name="Calculation 3" xfId="1449" hidden="1"/>
    <cellStyle name="Calculation 3" xfId="1482" hidden="1"/>
    <cellStyle name="Calculation 3" xfId="1515" hidden="1"/>
    <cellStyle name="Calculation 3" xfId="1548" hidden="1"/>
    <cellStyle name="Calculation 3" xfId="1762" hidden="1"/>
    <cellStyle name="Calculation 3" xfId="1799" hidden="1"/>
    <cellStyle name="Calculation 3" xfId="1832" hidden="1"/>
    <cellStyle name="Calculation 3" xfId="1864" hidden="1"/>
    <cellStyle name="Calculation 3" xfId="1896" hidden="1"/>
    <cellStyle name="Calculation 3" xfId="1929" hidden="1"/>
    <cellStyle name="Calculation 3" xfId="1961" hidden="1"/>
    <cellStyle name="Calculation 3" xfId="1994" hidden="1"/>
    <cellStyle name="Calculation 3" xfId="2026" hidden="1"/>
    <cellStyle name="Calculation 3" xfId="2059" hidden="1"/>
    <cellStyle name="Calculation 3" xfId="2092" hidden="1"/>
    <cellStyle name="Calculation 3" xfId="2125" hidden="1"/>
    <cellStyle name="Calculation 3" xfId="2158" hidden="1"/>
    <cellStyle name="Calculation 3" xfId="2191" hidden="1"/>
    <cellStyle name="Calculation 3" xfId="2222" hidden="1"/>
    <cellStyle name="Calculation 3" xfId="2239" hidden="1"/>
    <cellStyle name="Calculation 3" xfId="2276" hidden="1"/>
    <cellStyle name="Calculation 3" xfId="2309" hidden="1"/>
    <cellStyle name="Calculation 3" xfId="2341" hidden="1"/>
    <cellStyle name="Calculation 3" xfId="2373" hidden="1"/>
    <cellStyle name="Calculation 3" xfId="2406" hidden="1"/>
    <cellStyle name="Calculation 3" xfId="2438" hidden="1"/>
    <cellStyle name="Calculation 3" xfId="2471" hidden="1"/>
    <cellStyle name="Calculation 3" xfId="2503" hidden="1"/>
    <cellStyle name="Calculation 3" xfId="2536" hidden="1"/>
    <cellStyle name="Calculation 3" xfId="2569" hidden="1"/>
    <cellStyle name="Calculation 3" xfId="2602" hidden="1"/>
    <cellStyle name="Calculation 3" xfId="2635" hidden="1"/>
    <cellStyle name="Calculation 3" xfId="2668" hidden="1"/>
    <cellStyle name="Calculation 3" xfId="2699" hidden="1"/>
    <cellStyle name="Calculation 3" xfId="2782" hidden="1"/>
    <cellStyle name="Calculation 3" xfId="2819" hidden="1"/>
    <cellStyle name="Calculation 3" xfId="2852" hidden="1"/>
    <cellStyle name="Calculation 3" xfId="2884" hidden="1"/>
    <cellStyle name="Calculation 3" xfId="2916" hidden="1"/>
    <cellStyle name="Calculation 3" xfId="2949" hidden="1"/>
    <cellStyle name="Calculation 3" xfId="2981" hidden="1"/>
    <cellStyle name="Calculation 3" xfId="3014" hidden="1"/>
    <cellStyle name="Calculation 3" xfId="3046" hidden="1"/>
    <cellStyle name="Calculation 3" xfId="3079" hidden="1"/>
    <cellStyle name="Calculation 3" xfId="3112" hidden="1"/>
    <cellStyle name="Calculation 3" xfId="3145" hidden="1"/>
    <cellStyle name="Calculation 3" xfId="3178" hidden="1"/>
    <cellStyle name="Calculation 3" xfId="3211" hidden="1"/>
    <cellStyle name="Calculation 3" xfId="3244" hidden="1"/>
    <cellStyle name="Calculation 3" xfId="3295" hidden="1"/>
    <cellStyle name="Calculation 3" xfId="3332" hidden="1"/>
    <cellStyle name="Calculation 3" xfId="3365" hidden="1"/>
    <cellStyle name="Calculation 3" xfId="3397" hidden="1"/>
    <cellStyle name="Calculation 3" xfId="3429" hidden="1"/>
    <cellStyle name="Calculation 3" xfId="3462" hidden="1"/>
    <cellStyle name="Calculation 3" xfId="3494" hidden="1"/>
    <cellStyle name="Calculation 3" xfId="3527" hidden="1"/>
    <cellStyle name="Calculation 3" xfId="3559" hidden="1"/>
    <cellStyle name="Calculation 3" xfId="3592" hidden="1"/>
    <cellStyle name="Calculation 3" xfId="3625" hidden="1"/>
    <cellStyle name="Calculation 3" xfId="3658" hidden="1"/>
    <cellStyle name="Calculation 3" xfId="3691" hidden="1"/>
    <cellStyle name="Calculation 3" xfId="3724" hidden="1"/>
    <cellStyle name="Calculation 3" xfId="3755" hidden="1"/>
    <cellStyle name="Calculation 3" xfId="3772" hidden="1"/>
    <cellStyle name="Calculation 3" xfId="3809" hidden="1"/>
    <cellStyle name="Calculation 3" xfId="3842" hidden="1"/>
    <cellStyle name="Calculation 3" xfId="3874" hidden="1"/>
    <cellStyle name="Calculation 3" xfId="3906" hidden="1"/>
    <cellStyle name="Calculation 3" xfId="3939" hidden="1"/>
    <cellStyle name="Calculation 3" xfId="3971" hidden="1"/>
    <cellStyle name="Calculation 3" xfId="4004" hidden="1"/>
    <cellStyle name="Calculation 3" xfId="4036" hidden="1"/>
    <cellStyle name="Calculation 3" xfId="4069" hidden="1"/>
    <cellStyle name="Calculation 3" xfId="4102" hidden="1"/>
    <cellStyle name="Calculation 3" xfId="4135" hidden="1"/>
    <cellStyle name="Calculation 3" xfId="4168" hidden="1"/>
    <cellStyle name="Calculation 3" xfId="4201" hidden="1"/>
    <cellStyle name="Calculation 3" xfId="4232"/>
    <cellStyle name="Calculation 4" xfId="110"/>
    <cellStyle name="Cálculo" xfId="111"/>
    <cellStyle name="Celda de comprobación" xfId="112"/>
    <cellStyle name="Celda vinculada" xfId="113"/>
    <cellStyle name="Check Cell 2" xfId="114"/>
    <cellStyle name="Check Cell 2 2" xfId="1633"/>
    <cellStyle name="Check Cell 2 3" xfId="2733"/>
    <cellStyle name="Check Cell 3" xfId="115" hidden="1"/>
    <cellStyle name="Check Cell 3" xfId="252" hidden="1"/>
    <cellStyle name="Check Cell 3" xfId="285" hidden="1"/>
    <cellStyle name="Check Cell 3" xfId="318" hidden="1"/>
    <cellStyle name="Check Cell 3" xfId="351" hidden="1"/>
    <cellStyle name="Check Cell 3" xfId="384" hidden="1"/>
    <cellStyle name="Check Cell 3" xfId="417" hidden="1"/>
    <cellStyle name="Check Cell 3" xfId="450" hidden="1"/>
    <cellStyle name="Check Cell 3" xfId="483" hidden="1"/>
    <cellStyle name="Check Cell 3" xfId="516" hidden="1"/>
    <cellStyle name="Check Cell 3" xfId="549" hidden="1"/>
    <cellStyle name="Check Cell 3" xfId="582" hidden="1"/>
    <cellStyle name="Check Cell 3" xfId="619" hidden="1"/>
    <cellStyle name="Check Cell 3" xfId="652" hidden="1"/>
    <cellStyle name="Check Cell 3" xfId="684" hidden="1"/>
    <cellStyle name="Check Cell 3" xfId="716" hidden="1"/>
    <cellStyle name="Check Cell 3" xfId="749" hidden="1"/>
    <cellStyle name="Check Cell 3" xfId="781" hidden="1"/>
    <cellStyle name="Check Cell 3" xfId="814" hidden="1"/>
    <cellStyle name="Check Cell 3" xfId="846" hidden="1"/>
    <cellStyle name="Check Cell 3" xfId="879" hidden="1"/>
    <cellStyle name="Check Cell 3" xfId="912" hidden="1"/>
    <cellStyle name="Check Cell 3" xfId="945" hidden="1"/>
    <cellStyle name="Check Cell 3" xfId="978" hidden="1"/>
    <cellStyle name="Check Cell 3" xfId="1011" hidden="1"/>
    <cellStyle name="Check Cell 3" xfId="1044" hidden="1"/>
    <cellStyle name="Check Cell 3" xfId="1084" hidden="1"/>
    <cellStyle name="Check Cell 3" xfId="1122" hidden="1"/>
    <cellStyle name="Check Cell 3" xfId="1155" hidden="1"/>
    <cellStyle name="Check Cell 3" xfId="1187" hidden="1"/>
    <cellStyle name="Check Cell 3" xfId="1219" hidden="1"/>
    <cellStyle name="Check Cell 3" xfId="1252" hidden="1"/>
    <cellStyle name="Check Cell 3" xfId="1284" hidden="1"/>
    <cellStyle name="Check Cell 3" xfId="1317" hidden="1"/>
    <cellStyle name="Check Cell 3" xfId="1349" hidden="1"/>
    <cellStyle name="Check Cell 3" xfId="1382" hidden="1"/>
    <cellStyle name="Check Cell 3" xfId="1415" hidden="1"/>
    <cellStyle name="Check Cell 3" xfId="1448" hidden="1"/>
    <cellStyle name="Check Cell 3" xfId="1481" hidden="1"/>
    <cellStyle name="Check Cell 3" xfId="1514" hidden="1"/>
    <cellStyle name="Check Cell 3" xfId="1547" hidden="1"/>
    <cellStyle name="Check Cell 3" xfId="1761" hidden="1"/>
    <cellStyle name="Check Cell 3" xfId="1798" hidden="1"/>
    <cellStyle name="Check Cell 3" xfId="1831" hidden="1"/>
    <cellStyle name="Check Cell 3" xfId="1863" hidden="1"/>
    <cellStyle name="Check Cell 3" xfId="1895" hidden="1"/>
    <cellStyle name="Check Cell 3" xfId="1928" hidden="1"/>
    <cellStyle name="Check Cell 3" xfId="1960" hidden="1"/>
    <cellStyle name="Check Cell 3" xfId="1993" hidden="1"/>
    <cellStyle name="Check Cell 3" xfId="2025" hidden="1"/>
    <cellStyle name="Check Cell 3" xfId="2058" hidden="1"/>
    <cellStyle name="Check Cell 3" xfId="2091" hidden="1"/>
    <cellStyle name="Check Cell 3" xfId="2124" hidden="1"/>
    <cellStyle name="Check Cell 3" xfId="2157" hidden="1"/>
    <cellStyle name="Check Cell 3" xfId="2190" hidden="1"/>
    <cellStyle name="Check Cell 3" xfId="2221" hidden="1"/>
    <cellStyle name="Check Cell 3" xfId="2238" hidden="1"/>
    <cellStyle name="Check Cell 3" xfId="2275" hidden="1"/>
    <cellStyle name="Check Cell 3" xfId="2308" hidden="1"/>
    <cellStyle name="Check Cell 3" xfId="2340" hidden="1"/>
    <cellStyle name="Check Cell 3" xfId="2372" hidden="1"/>
    <cellStyle name="Check Cell 3" xfId="2405" hidden="1"/>
    <cellStyle name="Check Cell 3" xfId="2437" hidden="1"/>
    <cellStyle name="Check Cell 3" xfId="2470" hidden="1"/>
    <cellStyle name="Check Cell 3" xfId="2502" hidden="1"/>
    <cellStyle name="Check Cell 3" xfId="2535" hidden="1"/>
    <cellStyle name="Check Cell 3" xfId="2568" hidden="1"/>
    <cellStyle name="Check Cell 3" xfId="2601" hidden="1"/>
    <cellStyle name="Check Cell 3" xfId="2634" hidden="1"/>
    <cellStyle name="Check Cell 3" xfId="2667" hidden="1"/>
    <cellStyle name="Check Cell 3" xfId="2698" hidden="1"/>
    <cellStyle name="Check Cell 3" xfId="2781" hidden="1"/>
    <cellStyle name="Check Cell 3" xfId="2818" hidden="1"/>
    <cellStyle name="Check Cell 3" xfId="2851" hidden="1"/>
    <cellStyle name="Check Cell 3" xfId="2883" hidden="1"/>
    <cellStyle name="Check Cell 3" xfId="2915" hidden="1"/>
    <cellStyle name="Check Cell 3" xfId="2948" hidden="1"/>
    <cellStyle name="Check Cell 3" xfId="2980" hidden="1"/>
    <cellStyle name="Check Cell 3" xfId="3013" hidden="1"/>
    <cellStyle name="Check Cell 3" xfId="3045" hidden="1"/>
    <cellStyle name="Check Cell 3" xfId="3078" hidden="1"/>
    <cellStyle name="Check Cell 3" xfId="3111" hidden="1"/>
    <cellStyle name="Check Cell 3" xfId="3144" hidden="1"/>
    <cellStyle name="Check Cell 3" xfId="3177" hidden="1"/>
    <cellStyle name="Check Cell 3" xfId="3210" hidden="1"/>
    <cellStyle name="Check Cell 3" xfId="3243" hidden="1"/>
    <cellStyle name="Check Cell 3" xfId="3294" hidden="1"/>
    <cellStyle name="Check Cell 3" xfId="3331" hidden="1"/>
    <cellStyle name="Check Cell 3" xfId="3364" hidden="1"/>
    <cellStyle name="Check Cell 3" xfId="3396" hidden="1"/>
    <cellStyle name="Check Cell 3" xfId="3428" hidden="1"/>
    <cellStyle name="Check Cell 3" xfId="3461" hidden="1"/>
    <cellStyle name="Check Cell 3" xfId="3493" hidden="1"/>
    <cellStyle name="Check Cell 3" xfId="3526" hidden="1"/>
    <cellStyle name="Check Cell 3" xfId="3558" hidden="1"/>
    <cellStyle name="Check Cell 3" xfId="3591" hidden="1"/>
    <cellStyle name="Check Cell 3" xfId="3624" hidden="1"/>
    <cellStyle name="Check Cell 3" xfId="3657" hidden="1"/>
    <cellStyle name="Check Cell 3" xfId="3690" hidden="1"/>
    <cellStyle name="Check Cell 3" xfId="3723" hidden="1"/>
    <cellStyle name="Check Cell 3" xfId="3754" hidden="1"/>
    <cellStyle name="Check Cell 3" xfId="3771" hidden="1"/>
    <cellStyle name="Check Cell 3" xfId="3808" hidden="1"/>
    <cellStyle name="Check Cell 3" xfId="3841" hidden="1"/>
    <cellStyle name="Check Cell 3" xfId="3873" hidden="1"/>
    <cellStyle name="Check Cell 3" xfId="3905" hidden="1"/>
    <cellStyle name="Check Cell 3" xfId="3938" hidden="1"/>
    <cellStyle name="Check Cell 3" xfId="3970" hidden="1"/>
    <cellStyle name="Check Cell 3" xfId="4003" hidden="1"/>
    <cellStyle name="Check Cell 3" xfId="4035" hidden="1"/>
    <cellStyle name="Check Cell 3" xfId="4068" hidden="1"/>
    <cellStyle name="Check Cell 3" xfId="4101" hidden="1"/>
    <cellStyle name="Check Cell 3" xfId="4134" hidden="1"/>
    <cellStyle name="Check Cell 3" xfId="4167" hidden="1"/>
    <cellStyle name="Check Cell 3" xfId="4200" hidden="1"/>
    <cellStyle name="Check Cell 3" xfId="4231"/>
    <cellStyle name="Cím" xfId="116"/>
    <cellStyle name="Címsor 1" xfId="117"/>
    <cellStyle name="Címsor 2" xfId="118"/>
    <cellStyle name="Címsor 3" xfId="119"/>
    <cellStyle name="Címsor 4" xfId="120"/>
    <cellStyle name="Comma 2" xfId="1596"/>
    <cellStyle name="Comma 2 2" xfId="1597"/>
    <cellStyle name="Comma 2 3" xfId="1598"/>
    <cellStyle name="Comma 2 4" xfId="1599"/>
    <cellStyle name="Comma 3" xfId="1600"/>
    <cellStyle name="Comma 3 2" xfId="1601"/>
    <cellStyle name="Comma 3 2 2" xfId="1602"/>
    <cellStyle name="Comma 4" xfId="1565"/>
    <cellStyle name="Comma 5" xfId="2734"/>
    <cellStyle name="Comma 6" xfId="1561"/>
    <cellStyle name="Currency 2" xfId="1603"/>
    <cellStyle name="Dezimal_Markov Calculation" xfId="1604"/>
    <cellStyle name="Dziesiętny 2" xfId="1605"/>
    <cellStyle name="Dziesiętny 2 2" xfId="1606"/>
    <cellStyle name="Ellenőrzőcella" xfId="121"/>
    <cellStyle name="Encabezado 4" xfId="122"/>
    <cellStyle name="Énfasis1" xfId="123"/>
    <cellStyle name="Énfasis2" xfId="124"/>
    <cellStyle name="Énfasis3" xfId="125"/>
    <cellStyle name="Énfasis4" xfId="126"/>
    <cellStyle name="Énfasis5" xfId="127"/>
    <cellStyle name="Énfasis6" xfId="128"/>
    <cellStyle name="Entrada" xfId="129"/>
    <cellStyle name="Euro" xfId="1607"/>
    <cellStyle name="Explanatory Text 2" xfId="130"/>
    <cellStyle name="Explanatory Text 2 2" xfId="1608"/>
    <cellStyle name="Explanatory Text 2 3" xfId="2735"/>
    <cellStyle name="Explanatory Text 3" xfId="131" hidden="1"/>
    <cellStyle name="Explanatory Text 3" xfId="260" hidden="1"/>
    <cellStyle name="Explanatory Text 3" xfId="293" hidden="1"/>
    <cellStyle name="Explanatory Text 3" xfId="326" hidden="1"/>
    <cellStyle name="Explanatory Text 3" xfId="359" hidden="1"/>
    <cellStyle name="Explanatory Text 3" xfId="392" hidden="1"/>
    <cellStyle name="Explanatory Text 3" xfId="425" hidden="1"/>
    <cellStyle name="Explanatory Text 3" xfId="458" hidden="1"/>
    <cellStyle name="Explanatory Text 3" xfId="491" hidden="1"/>
    <cellStyle name="Explanatory Text 3" xfId="524" hidden="1"/>
    <cellStyle name="Explanatory Text 3" xfId="557" hidden="1"/>
    <cellStyle name="Explanatory Text 3" xfId="590" hidden="1"/>
    <cellStyle name="Explanatory Text 3" xfId="627" hidden="1"/>
    <cellStyle name="Explanatory Text 3" xfId="660" hidden="1"/>
    <cellStyle name="Explanatory Text 3" xfId="692" hidden="1"/>
    <cellStyle name="Explanatory Text 3" xfId="724" hidden="1"/>
    <cellStyle name="Explanatory Text 3" xfId="757" hidden="1"/>
    <cellStyle name="Explanatory Text 3" xfId="789" hidden="1"/>
    <cellStyle name="Explanatory Text 3" xfId="822" hidden="1"/>
    <cellStyle name="Explanatory Text 3" xfId="854" hidden="1"/>
    <cellStyle name="Explanatory Text 3" xfId="887" hidden="1"/>
    <cellStyle name="Explanatory Text 3" xfId="920" hidden="1"/>
    <cellStyle name="Explanatory Text 3" xfId="953" hidden="1"/>
    <cellStyle name="Explanatory Text 3" xfId="986" hidden="1"/>
    <cellStyle name="Explanatory Text 3" xfId="1019" hidden="1"/>
    <cellStyle name="Explanatory Text 3" xfId="1052" hidden="1"/>
    <cellStyle name="Explanatory Text 3" xfId="1092" hidden="1"/>
    <cellStyle name="Explanatory Text 3" xfId="1130" hidden="1"/>
    <cellStyle name="Explanatory Text 3" xfId="1163" hidden="1"/>
    <cellStyle name="Explanatory Text 3" xfId="1195" hidden="1"/>
    <cellStyle name="Explanatory Text 3" xfId="1227" hidden="1"/>
    <cellStyle name="Explanatory Text 3" xfId="1260" hidden="1"/>
    <cellStyle name="Explanatory Text 3" xfId="1292" hidden="1"/>
    <cellStyle name="Explanatory Text 3" xfId="1325" hidden="1"/>
    <cellStyle name="Explanatory Text 3" xfId="1357" hidden="1"/>
    <cellStyle name="Explanatory Text 3" xfId="1390" hidden="1"/>
    <cellStyle name="Explanatory Text 3" xfId="1423" hidden="1"/>
    <cellStyle name="Explanatory Text 3" xfId="1456" hidden="1"/>
    <cellStyle name="Explanatory Text 3" xfId="1489" hidden="1"/>
    <cellStyle name="Explanatory Text 3" xfId="1522" hidden="1"/>
    <cellStyle name="Explanatory Text 3" xfId="1555" hidden="1"/>
    <cellStyle name="Explanatory Text 3" xfId="1769" hidden="1"/>
    <cellStyle name="Explanatory Text 3" xfId="1806" hidden="1"/>
    <cellStyle name="Explanatory Text 3" xfId="1839" hidden="1"/>
    <cellStyle name="Explanatory Text 3" xfId="1871" hidden="1"/>
    <cellStyle name="Explanatory Text 3" xfId="1903" hidden="1"/>
    <cellStyle name="Explanatory Text 3" xfId="1936" hidden="1"/>
    <cellStyle name="Explanatory Text 3" xfId="1968" hidden="1"/>
    <cellStyle name="Explanatory Text 3" xfId="2001" hidden="1"/>
    <cellStyle name="Explanatory Text 3" xfId="2033" hidden="1"/>
    <cellStyle name="Explanatory Text 3" xfId="2066" hidden="1"/>
    <cellStyle name="Explanatory Text 3" xfId="2099" hidden="1"/>
    <cellStyle name="Explanatory Text 3" xfId="2132" hidden="1"/>
    <cellStyle name="Explanatory Text 3" xfId="2165" hidden="1"/>
    <cellStyle name="Explanatory Text 3" xfId="2198" hidden="1"/>
    <cellStyle name="Explanatory Text 3" xfId="1736" hidden="1"/>
    <cellStyle name="Explanatory Text 3" xfId="2246" hidden="1"/>
    <cellStyle name="Explanatory Text 3" xfId="2283" hidden="1"/>
    <cellStyle name="Explanatory Text 3" xfId="2316" hidden="1"/>
    <cellStyle name="Explanatory Text 3" xfId="2348" hidden="1"/>
    <cellStyle name="Explanatory Text 3" xfId="2380" hidden="1"/>
    <cellStyle name="Explanatory Text 3" xfId="2413" hidden="1"/>
    <cellStyle name="Explanatory Text 3" xfId="2445" hidden="1"/>
    <cellStyle name="Explanatory Text 3" xfId="2478" hidden="1"/>
    <cellStyle name="Explanatory Text 3" xfId="2510" hidden="1"/>
    <cellStyle name="Explanatory Text 3" xfId="2543" hidden="1"/>
    <cellStyle name="Explanatory Text 3" xfId="2576" hidden="1"/>
    <cellStyle name="Explanatory Text 3" xfId="2609" hidden="1"/>
    <cellStyle name="Explanatory Text 3" xfId="2642" hidden="1"/>
    <cellStyle name="Explanatory Text 3" xfId="2675" hidden="1"/>
    <cellStyle name="Explanatory Text 3" xfId="1059" hidden="1"/>
    <cellStyle name="Explanatory Text 3" xfId="2789" hidden="1"/>
    <cellStyle name="Explanatory Text 3" xfId="2826" hidden="1"/>
    <cellStyle name="Explanatory Text 3" xfId="2859" hidden="1"/>
    <cellStyle name="Explanatory Text 3" xfId="2891" hidden="1"/>
    <cellStyle name="Explanatory Text 3" xfId="2923" hidden="1"/>
    <cellStyle name="Explanatory Text 3" xfId="2956" hidden="1"/>
    <cellStyle name="Explanatory Text 3" xfId="2988" hidden="1"/>
    <cellStyle name="Explanatory Text 3" xfId="3021" hidden="1"/>
    <cellStyle name="Explanatory Text 3" xfId="3053" hidden="1"/>
    <cellStyle name="Explanatory Text 3" xfId="3086" hidden="1"/>
    <cellStyle name="Explanatory Text 3" xfId="3119" hidden="1"/>
    <cellStyle name="Explanatory Text 3" xfId="3152" hidden="1"/>
    <cellStyle name="Explanatory Text 3" xfId="3185" hidden="1"/>
    <cellStyle name="Explanatory Text 3" xfId="3218" hidden="1"/>
    <cellStyle name="Explanatory Text 3" xfId="3251" hidden="1"/>
    <cellStyle name="Explanatory Text 3" xfId="3302" hidden="1"/>
    <cellStyle name="Explanatory Text 3" xfId="3339" hidden="1"/>
    <cellStyle name="Explanatory Text 3" xfId="3372" hidden="1"/>
    <cellStyle name="Explanatory Text 3" xfId="3404" hidden="1"/>
    <cellStyle name="Explanatory Text 3" xfId="3436" hidden="1"/>
    <cellStyle name="Explanatory Text 3" xfId="3469" hidden="1"/>
    <cellStyle name="Explanatory Text 3" xfId="3501" hidden="1"/>
    <cellStyle name="Explanatory Text 3" xfId="3534" hidden="1"/>
    <cellStyle name="Explanatory Text 3" xfId="3566" hidden="1"/>
    <cellStyle name="Explanatory Text 3" xfId="3599" hidden="1"/>
    <cellStyle name="Explanatory Text 3" xfId="3632" hidden="1"/>
    <cellStyle name="Explanatory Text 3" xfId="3665" hidden="1"/>
    <cellStyle name="Explanatory Text 3" xfId="3698" hidden="1"/>
    <cellStyle name="Explanatory Text 3" xfId="3731" hidden="1"/>
    <cellStyle name="Explanatory Text 3" xfId="3269" hidden="1"/>
    <cellStyle name="Explanatory Text 3" xfId="3779" hidden="1"/>
    <cellStyle name="Explanatory Text 3" xfId="3816" hidden="1"/>
    <cellStyle name="Explanatory Text 3" xfId="3849" hidden="1"/>
    <cellStyle name="Explanatory Text 3" xfId="3881" hidden="1"/>
    <cellStyle name="Explanatory Text 3" xfId="3913" hidden="1"/>
    <cellStyle name="Explanatory Text 3" xfId="3946" hidden="1"/>
    <cellStyle name="Explanatory Text 3" xfId="3978" hidden="1"/>
    <cellStyle name="Explanatory Text 3" xfId="4011" hidden="1"/>
    <cellStyle name="Explanatory Text 3" xfId="4043" hidden="1"/>
    <cellStyle name="Explanatory Text 3" xfId="4076" hidden="1"/>
    <cellStyle name="Explanatory Text 3" xfId="4109" hidden="1"/>
    <cellStyle name="Explanatory Text 3" xfId="4142" hidden="1"/>
    <cellStyle name="Explanatory Text 3" xfId="4175" hidden="1"/>
    <cellStyle name="Explanatory Text 3" xfId="4208" hidden="1"/>
    <cellStyle name="Explanatory Text 3" xfId="1718"/>
    <cellStyle name="Explanatory Text 3 2" xfId="1609"/>
    <cellStyle name="Explanatory Text 4" xfId="132"/>
    <cellStyle name="Figyelmeztetés" xfId="133"/>
    <cellStyle name="Good 2" xfId="134"/>
    <cellStyle name="Good 2 2" xfId="1610"/>
    <cellStyle name="Good 2 3" xfId="2736"/>
    <cellStyle name="Good 3" xfId="135" hidden="1"/>
    <cellStyle name="Good 3" xfId="255" hidden="1"/>
    <cellStyle name="Good 3" xfId="288" hidden="1"/>
    <cellStyle name="Good 3" xfId="321" hidden="1"/>
    <cellStyle name="Good 3" xfId="354" hidden="1"/>
    <cellStyle name="Good 3" xfId="387" hidden="1"/>
    <cellStyle name="Good 3" xfId="420" hidden="1"/>
    <cellStyle name="Good 3" xfId="453" hidden="1"/>
    <cellStyle name="Good 3" xfId="486" hidden="1"/>
    <cellStyle name="Good 3" xfId="519" hidden="1"/>
    <cellStyle name="Good 3" xfId="552" hidden="1"/>
    <cellStyle name="Good 3" xfId="585" hidden="1"/>
    <cellStyle name="Good 3" xfId="622" hidden="1"/>
    <cellStyle name="Good 3" xfId="655" hidden="1"/>
    <cellStyle name="Good 3" xfId="687" hidden="1"/>
    <cellStyle name="Good 3" xfId="719" hidden="1"/>
    <cellStyle name="Good 3" xfId="752" hidden="1"/>
    <cellStyle name="Good 3" xfId="784" hidden="1"/>
    <cellStyle name="Good 3" xfId="817" hidden="1"/>
    <cellStyle name="Good 3" xfId="849" hidden="1"/>
    <cellStyle name="Good 3" xfId="882" hidden="1"/>
    <cellStyle name="Good 3" xfId="915" hidden="1"/>
    <cellStyle name="Good 3" xfId="948" hidden="1"/>
    <cellStyle name="Good 3" xfId="981" hidden="1"/>
    <cellStyle name="Good 3" xfId="1014" hidden="1"/>
    <cellStyle name="Good 3" xfId="1047" hidden="1"/>
    <cellStyle name="Good 3" xfId="1087" hidden="1"/>
    <cellStyle name="Good 3" xfId="1125" hidden="1"/>
    <cellStyle name="Good 3" xfId="1158" hidden="1"/>
    <cellStyle name="Good 3" xfId="1190" hidden="1"/>
    <cellStyle name="Good 3" xfId="1222" hidden="1"/>
    <cellStyle name="Good 3" xfId="1255" hidden="1"/>
    <cellStyle name="Good 3" xfId="1287" hidden="1"/>
    <cellStyle name="Good 3" xfId="1320" hidden="1"/>
    <cellStyle name="Good 3" xfId="1352" hidden="1"/>
    <cellStyle name="Good 3" xfId="1385" hidden="1"/>
    <cellStyle name="Good 3" xfId="1418" hidden="1"/>
    <cellStyle name="Good 3" xfId="1451" hidden="1"/>
    <cellStyle name="Good 3" xfId="1484" hidden="1"/>
    <cellStyle name="Good 3" xfId="1517" hidden="1"/>
    <cellStyle name="Good 3" xfId="1550" hidden="1"/>
    <cellStyle name="Good 3" xfId="1764" hidden="1"/>
    <cellStyle name="Good 3" xfId="1801" hidden="1"/>
    <cellStyle name="Good 3" xfId="1834" hidden="1"/>
    <cellStyle name="Good 3" xfId="1866" hidden="1"/>
    <cellStyle name="Good 3" xfId="1898" hidden="1"/>
    <cellStyle name="Good 3" xfId="1931" hidden="1"/>
    <cellStyle name="Good 3" xfId="1963" hidden="1"/>
    <cellStyle name="Good 3" xfId="1996" hidden="1"/>
    <cellStyle name="Good 3" xfId="2028" hidden="1"/>
    <cellStyle name="Good 3" xfId="2061" hidden="1"/>
    <cellStyle name="Good 3" xfId="2094" hidden="1"/>
    <cellStyle name="Good 3" xfId="2127" hidden="1"/>
    <cellStyle name="Good 3" xfId="2160" hidden="1"/>
    <cellStyle name="Good 3" xfId="2193" hidden="1"/>
    <cellStyle name="Good 3" xfId="2224" hidden="1"/>
    <cellStyle name="Good 3" xfId="2241" hidden="1"/>
    <cellStyle name="Good 3" xfId="2278" hidden="1"/>
    <cellStyle name="Good 3" xfId="2311" hidden="1"/>
    <cellStyle name="Good 3" xfId="2343" hidden="1"/>
    <cellStyle name="Good 3" xfId="2375" hidden="1"/>
    <cellStyle name="Good 3" xfId="2408" hidden="1"/>
    <cellStyle name="Good 3" xfId="2440" hidden="1"/>
    <cellStyle name="Good 3" xfId="2473" hidden="1"/>
    <cellStyle name="Good 3" xfId="2505" hidden="1"/>
    <cellStyle name="Good 3" xfId="2538" hidden="1"/>
    <cellStyle name="Good 3" xfId="2571" hidden="1"/>
    <cellStyle name="Good 3" xfId="2604" hidden="1"/>
    <cellStyle name="Good 3" xfId="2637" hidden="1"/>
    <cellStyle name="Good 3" xfId="2670" hidden="1"/>
    <cellStyle name="Good 3" xfId="2701" hidden="1"/>
    <cellStyle name="Good 3" xfId="2784" hidden="1"/>
    <cellStyle name="Good 3" xfId="2821" hidden="1"/>
    <cellStyle name="Good 3" xfId="2854" hidden="1"/>
    <cellStyle name="Good 3" xfId="2886" hidden="1"/>
    <cellStyle name="Good 3" xfId="2918" hidden="1"/>
    <cellStyle name="Good 3" xfId="2951" hidden="1"/>
    <cellStyle name="Good 3" xfId="2983" hidden="1"/>
    <cellStyle name="Good 3" xfId="3016" hidden="1"/>
    <cellStyle name="Good 3" xfId="3048" hidden="1"/>
    <cellStyle name="Good 3" xfId="3081" hidden="1"/>
    <cellStyle name="Good 3" xfId="3114" hidden="1"/>
    <cellStyle name="Good 3" xfId="3147" hidden="1"/>
    <cellStyle name="Good 3" xfId="3180" hidden="1"/>
    <cellStyle name="Good 3" xfId="3213" hidden="1"/>
    <cellStyle name="Good 3" xfId="3246" hidden="1"/>
    <cellStyle name="Good 3" xfId="3297" hidden="1"/>
    <cellStyle name="Good 3" xfId="3334" hidden="1"/>
    <cellStyle name="Good 3" xfId="3367" hidden="1"/>
    <cellStyle name="Good 3" xfId="3399" hidden="1"/>
    <cellStyle name="Good 3" xfId="3431" hidden="1"/>
    <cellStyle name="Good 3" xfId="3464" hidden="1"/>
    <cellStyle name="Good 3" xfId="3496" hidden="1"/>
    <cellStyle name="Good 3" xfId="3529" hidden="1"/>
    <cellStyle name="Good 3" xfId="3561" hidden="1"/>
    <cellStyle name="Good 3" xfId="3594" hidden="1"/>
    <cellStyle name="Good 3" xfId="3627" hidden="1"/>
    <cellStyle name="Good 3" xfId="3660" hidden="1"/>
    <cellStyle name="Good 3" xfId="3693" hidden="1"/>
    <cellStyle name="Good 3" xfId="3726" hidden="1"/>
    <cellStyle name="Good 3" xfId="3757" hidden="1"/>
    <cellStyle name="Good 3" xfId="3774" hidden="1"/>
    <cellStyle name="Good 3" xfId="3811" hidden="1"/>
    <cellStyle name="Good 3" xfId="3844" hidden="1"/>
    <cellStyle name="Good 3" xfId="3876" hidden="1"/>
    <cellStyle name="Good 3" xfId="3908" hidden="1"/>
    <cellStyle name="Good 3" xfId="3941" hidden="1"/>
    <cellStyle name="Good 3" xfId="3973" hidden="1"/>
    <cellStyle name="Good 3" xfId="4006" hidden="1"/>
    <cellStyle name="Good 3" xfId="4038" hidden="1"/>
    <cellStyle name="Good 3" xfId="4071" hidden="1"/>
    <cellStyle name="Good 3" xfId="4104" hidden="1"/>
    <cellStyle name="Good 3" xfId="4137" hidden="1"/>
    <cellStyle name="Good 3" xfId="4170" hidden="1"/>
    <cellStyle name="Good 3" xfId="4203" hidden="1"/>
    <cellStyle name="Good 3" xfId="4234"/>
    <cellStyle name="greyed" xfId="136"/>
    <cellStyle name="Heading 1 2" xfId="137"/>
    <cellStyle name="Heading 1 2 2" xfId="1611"/>
    <cellStyle name="Heading 1 2 3" xfId="2737"/>
    <cellStyle name="Heading 1 3" xfId="138" hidden="1"/>
    <cellStyle name="Heading 1 3" xfId="258" hidden="1"/>
    <cellStyle name="Heading 1 3" xfId="291" hidden="1"/>
    <cellStyle name="Heading 1 3" xfId="324" hidden="1"/>
    <cellStyle name="Heading 1 3" xfId="357" hidden="1"/>
    <cellStyle name="Heading 1 3" xfId="390" hidden="1"/>
    <cellStyle name="Heading 1 3" xfId="423" hidden="1"/>
    <cellStyle name="Heading 1 3" xfId="456" hidden="1"/>
    <cellStyle name="Heading 1 3" xfId="489" hidden="1"/>
    <cellStyle name="Heading 1 3" xfId="522" hidden="1"/>
    <cellStyle name="Heading 1 3" xfId="555" hidden="1"/>
    <cellStyle name="Heading 1 3" xfId="588" hidden="1"/>
    <cellStyle name="Heading 1 3" xfId="625" hidden="1"/>
    <cellStyle name="Heading 1 3" xfId="658" hidden="1"/>
    <cellStyle name="Heading 1 3" xfId="690" hidden="1"/>
    <cellStyle name="Heading 1 3" xfId="722" hidden="1"/>
    <cellStyle name="Heading 1 3" xfId="755" hidden="1"/>
    <cellStyle name="Heading 1 3" xfId="787" hidden="1"/>
    <cellStyle name="Heading 1 3" xfId="820" hidden="1"/>
    <cellStyle name="Heading 1 3" xfId="852" hidden="1"/>
    <cellStyle name="Heading 1 3" xfId="885" hidden="1"/>
    <cellStyle name="Heading 1 3" xfId="918" hidden="1"/>
    <cellStyle name="Heading 1 3" xfId="951" hidden="1"/>
    <cellStyle name="Heading 1 3" xfId="984" hidden="1"/>
    <cellStyle name="Heading 1 3" xfId="1017" hidden="1"/>
    <cellStyle name="Heading 1 3" xfId="1050" hidden="1"/>
    <cellStyle name="Heading 1 3" xfId="1090" hidden="1"/>
    <cellStyle name="Heading 1 3" xfId="1128" hidden="1"/>
    <cellStyle name="Heading 1 3" xfId="1161" hidden="1"/>
    <cellStyle name="Heading 1 3" xfId="1193" hidden="1"/>
    <cellStyle name="Heading 1 3" xfId="1225" hidden="1"/>
    <cellStyle name="Heading 1 3" xfId="1258" hidden="1"/>
    <cellStyle name="Heading 1 3" xfId="1290" hidden="1"/>
    <cellStyle name="Heading 1 3" xfId="1323" hidden="1"/>
    <cellStyle name="Heading 1 3" xfId="1355" hidden="1"/>
    <cellStyle name="Heading 1 3" xfId="1388" hidden="1"/>
    <cellStyle name="Heading 1 3" xfId="1421" hidden="1"/>
    <cellStyle name="Heading 1 3" xfId="1454" hidden="1"/>
    <cellStyle name="Heading 1 3" xfId="1487" hidden="1"/>
    <cellStyle name="Heading 1 3" xfId="1520" hidden="1"/>
    <cellStyle name="Heading 1 3" xfId="1553" hidden="1"/>
    <cellStyle name="Heading 1 3" xfId="1767" hidden="1"/>
    <cellStyle name="Heading 1 3" xfId="1804" hidden="1"/>
    <cellStyle name="Heading 1 3" xfId="1837" hidden="1"/>
    <cellStyle name="Heading 1 3" xfId="1869" hidden="1"/>
    <cellStyle name="Heading 1 3" xfId="1901" hidden="1"/>
    <cellStyle name="Heading 1 3" xfId="1934" hidden="1"/>
    <cellStyle name="Heading 1 3" xfId="1966" hidden="1"/>
    <cellStyle name="Heading 1 3" xfId="1999" hidden="1"/>
    <cellStyle name="Heading 1 3" xfId="2031" hidden="1"/>
    <cellStyle name="Heading 1 3" xfId="2064" hidden="1"/>
    <cellStyle name="Heading 1 3" xfId="2097" hidden="1"/>
    <cellStyle name="Heading 1 3" xfId="2130" hidden="1"/>
    <cellStyle name="Heading 1 3" xfId="2163" hidden="1"/>
    <cellStyle name="Heading 1 3" xfId="2196" hidden="1"/>
    <cellStyle name="Heading 1 3" xfId="1740" hidden="1"/>
    <cellStyle name="Heading 1 3" xfId="2244" hidden="1"/>
    <cellStyle name="Heading 1 3" xfId="2281" hidden="1"/>
    <cellStyle name="Heading 1 3" xfId="2314" hidden="1"/>
    <cellStyle name="Heading 1 3" xfId="2346" hidden="1"/>
    <cellStyle name="Heading 1 3" xfId="2378" hidden="1"/>
    <cellStyle name="Heading 1 3" xfId="2411" hidden="1"/>
    <cellStyle name="Heading 1 3" xfId="2443" hidden="1"/>
    <cellStyle name="Heading 1 3" xfId="2476" hidden="1"/>
    <cellStyle name="Heading 1 3" xfId="2508" hidden="1"/>
    <cellStyle name="Heading 1 3" xfId="2541" hidden="1"/>
    <cellStyle name="Heading 1 3" xfId="2574" hidden="1"/>
    <cellStyle name="Heading 1 3" xfId="2607" hidden="1"/>
    <cellStyle name="Heading 1 3" xfId="2640" hidden="1"/>
    <cellStyle name="Heading 1 3" xfId="2673" hidden="1"/>
    <cellStyle name="Heading 1 3" xfId="1063" hidden="1"/>
    <cellStyle name="Heading 1 3" xfId="2787" hidden="1"/>
    <cellStyle name="Heading 1 3" xfId="2824" hidden="1"/>
    <cellStyle name="Heading 1 3" xfId="2857" hidden="1"/>
    <cellStyle name="Heading 1 3" xfId="2889" hidden="1"/>
    <cellStyle name="Heading 1 3" xfId="2921" hidden="1"/>
    <cellStyle name="Heading 1 3" xfId="2954" hidden="1"/>
    <cellStyle name="Heading 1 3" xfId="2986" hidden="1"/>
    <cellStyle name="Heading 1 3" xfId="3019" hidden="1"/>
    <cellStyle name="Heading 1 3" xfId="3051" hidden="1"/>
    <cellStyle name="Heading 1 3" xfId="3084" hidden="1"/>
    <cellStyle name="Heading 1 3" xfId="3117" hidden="1"/>
    <cellStyle name="Heading 1 3" xfId="3150" hidden="1"/>
    <cellStyle name="Heading 1 3" xfId="3183" hidden="1"/>
    <cellStyle name="Heading 1 3" xfId="3216" hidden="1"/>
    <cellStyle name="Heading 1 3" xfId="3249" hidden="1"/>
    <cellStyle name="Heading 1 3" xfId="3300" hidden="1"/>
    <cellStyle name="Heading 1 3" xfId="3337" hidden="1"/>
    <cellStyle name="Heading 1 3" xfId="3370" hidden="1"/>
    <cellStyle name="Heading 1 3" xfId="3402" hidden="1"/>
    <cellStyle name="Heading 1 3" xfId="3434" hidden="1"/>
    <cellStyle name="Heading 1 3" xfId="3467" hidden="1"/>
    <cellStyle name="Heading 1 3" xfId="3499" hidden="1"/>
    <cellStyle name="Heading 1 3" xfId="3532" hidden="1"/>
    <cellStyle name="Heading 1 3" xfId="3564" hidden="1"/>
    <cellStyle name="Heading 1 3" xfId="3597" hidden="1"/>
    <cellStyle name="Heading 1 3" xfId="3630" hidden="1"/>
    <cellStyle name="Heading 1 3" xfId="3663" hidden="1"/>
    <cellStyle name="Heading 1 3" xfId="3696" hidden="1"/>
    <cellStyle name="Heading 1 3" xfId="3729" hidden="1"/>
    <cellStyle name="Heading 1 3" xfId="3273" hidden="1"/>
    <cellStyle name="Heading 1 3" xfId="3777" hidden="1"/>
    <cellStyle name="Heading 1 3" xfId="3814" hidden="1"/>
    <cellStyle name="Heading 1 3" xfId="3847" hidden="1"/>
    <cellStyle name="Heading 1 3" xfId="3879" hidden="1"/>
    <cellStyle name="Heading 1 3" xfId="3911" hidden="1"/>
    <cellStyle name="Heading 1 3" xfId="3944" hidden="1"/>
    <cellStyle name="Heading 1 3" xfId="3976" hidden="1"/>
    <cellStyle name="Heading 1 3" xfId="4009" hidden="1"/>
    <cellStyle name="Heading 1 3" xfId="4041" hidden="1"/>
    <cellStyle name="Heading 1 3" xfId="4074" hidden="1"/>
    <cellStyle name="Heading 1 3" xfId="4107" hidden="1"/>
    <cellStyle name="Heading 1 3" xfId="4140" hidden="1"/>
    <cellStyle name="Heading 1 3" xfId="4173" hidden="1"/>
    <cellStyle name="Heading 1 3" xfId="4206" hidden="1"/>
    <cellStyle name="Heading 1 3" xfId="1719"/>
    <cellStyle name="Heading 1 3 2" xfId="1612"/>
    <cellStyle name="Heading 1 4" xfId="1613"/>
    <cellStyle name="Heading 1 5" xfId="1614"/>
    <cellStyle name="Heading 2 2" xfId="139"/>
    <cellStyle name="Heading 2 2 2" xfId="1616"/>
    <cellStyle name="Heading 2 2 2 2" xfId="1617"/>
    <cellStyle name="Heading 2 2 3" xfId="1618"/>
    <cellStyle name="Heading 2 2 4" xfId="1706"/>
    <cellStyle name="Heading 2 2 5" xfId="1615"/>
    <cellStyle name="Heading 2 2 6" xfId="2738"/>
    <cellStyle name="Heading 2 3" xfId="140" hidden="1"/>
    <cellStyle name="Heading 2 3" xfId="257" hidden="1"/>
    <cellStyle name="Heading 2 3" xfId="290" hidden="1"/>
    <cellStyle name="Heading 2 3" xfId="323" hidden="1"/>
    <cellStyle name="Heading 2 3" xfId="356" hidden="1"/>
    <cellStyle name="Heading 2 3" xfId="389" hidden="1"/>
    <cellStyle name="Heading 2 3" xfId="422" hidden="1"/>
    <cellStyle name="Heading 2 3" xfId="455" hidden="1"/>
    <cellStyle name="Heading 2 3" xfId="488" hidden="1"/>
    <cellStyle name="Heading 2 3" xfId="521" hidden="1"/>
    <cellStyle name="Heading 2 3" xfId="554" hidden="1"/>
    <cellStyle name="Heading 2 3" xfId="587" hidden="1"/>
    <cellStyle name="Heading 2 3" xfId="624" hidden="1"/>
    <cellStyle name="Heading 2 3" xfId="657" hidden="1"/>
    <cellStyle name="Heading 2 3" xfId="689" hidden="1"/>
    <cellStyle name="Heading 2 3" xfId="721" hidden="1"/>
    <cellStyle name="Heading 2 3" xfId="754" hidden="1"/>
    <cellStyle name="Heading 2 3" xfId="786" hidden="1"/>
    <cellStyle name="Heading 2 3" xfId="819" hidden="1"/>
    <cellStyle name="Heading 2 3" xfId="851" hidden="1"/>
    <cellStyle name="Heading 2 3" xfId="884" hidden="1"/>
    <cellStyle name="Heading 2 3" xfId="917" hidden="1"/>
    <cellStyle name="Heading 2 3" xfId="950" hidden="1"/>
    <cellStyle name="Heading 2 3" xfId="983" hidden="1"/>
    <cellStyle name="Heading 2 3" xfId="1016" hidden="1"/>
    <cellStyle name="Heading 2 3" xfId="1049" hidden="1"/>
    <cellStyle name="Heading 2 3" xfId="1089" hidden="1"/>
    <cellStyle name="Heading 2 3" xfId="1127" hidden="1"/>
    <cellStyle name="Heading 2 3" xfId="1160" hidden="1"/>
    <cellStyle name="Heading 2 3" xfId="1192" hidden="1"/>
    <cellStyle name="Heading 2 3" xfId="1224" hidden="1"/>
    <cellStyle name="Heading 2 3" xfId="1257" hidden="1"/>
    <cellStyle name="Heading 2 3" xfId="1289" hidden="1"/>
    <cellStyle name="Heading 2 3" xfId="1322" hidden="1"/>
    <cellStyle name="Heading 2 3" xfId="1354" hidden="1"/>
    <cellStyle name="Heading 2 3" xfId="1387" hidden="1"/>
    <cellStyle name="Heading 2 3" xfId="1420" hidden="1"/>
    <cellStyle name="Heading 2 3" xfId="1453" hidden="1"/>
    <cellStyle name="Heading 2 3" xfId="1486" hidden="1"/>
    <cellStyle name="Heading 2 3" xfId="1519" hidden="1"/>
    <cellStyle name="Heading 2 3" xfId="1552" hidden="1"/>
    <cellStyle name="Heading 2 3" xfId="1766" hidden="1"/>
    <cellStyle name="Heading 2 3" xfId="1803" hidden="1"/>
    <cellStyle name="Heading 2 3" xfId="1836" hidden="1"/>
    <cellStyle name="Heading 2 3" xfId="1868" hidden="1"/>
    <cellStyle name="Heading 2 3" xfId="1900" hidden="1"/>
    <cellStyle name="Heading 2 3" xfId="1933" hidden="1"/>
    <cellStyle name="Heading 2 3" xfId="1965" hidden="1"/>
    <cellStyle name="Heading 2 3" xfId="1998" hidden="1"/>
    <cellStyle name="Heading 2 3" xfId="2030" hidden="1"/>
    <cellStyle name="Heading 2 3" xfId="2063" hidden="1"/>
    <cellStyle name="Heading 2 3" xfId="2096" hidden="1"/>
    <cellStyle name="Heading 2 3" xfId="2129" hidden="1"/>
    <cellStyle name="Heading 2 3" xfId="2162" hidden="1"/>
    <cellStyle name="Heading 2 3" xfId="2195" hidden="1"/>
    <cellStyle name="Heading 2 3" xfId="1739" hidden="1"/>
    <cellStyle name="Heading 2 3" xfId="2243" hidden="1"/>
    <cellStyle name="Heading 2 3" xfId="2280" hidden="1"/>
    <cellStyle name="Heading 2 3" xfId="2313" hidden="1"/>
    <cellStyle name="Heading 2 3" xfId="2345" hidden="1"/>
    <cellStyle name="Heading 2 3" xfId="2377" hidden="1"/>
    <cellStyle name="Heading 2 3" xfId="2410" hidden="1"/>
    <cellStyle name="Heading 2 3" xfId="2442" hidden="1"/>
    <cellStyle name="Heading 2 3" xfId="2475" hidden="1"/>
    <cellStyle name="Heading 2 3" xfId="2507" hidden="1"/>
    <cellStyle name="Heading 2 3" xfId="2540" hidden="1"/>
    <cellStyle name="Heading 2 3" xfId="2573" hidden="1"/>
    <cellStyle name="Heading 2 3" xfId="2606" hidden="1"/>
    <cellStyle name="Heading 2 3" xfId="2639" hidden="1"/>
    <cellStyle name="Heading 2 3" xfId="2672" hidden="1"/>
    <cellStyle name="Heading 2 3" xfId="1062" hidden="1"/>
    <cellStyle name="Heading 2 3" xfId="2786" hidden="1"/>
    <cellStyle name="Heading 2 3" xfId="2823" hidden="1"/>
    <cellStyle name="Heading 2 3" xfId="2856" hidden="1"/>
    <cellStyle name="Heading 2 3" xfId="2888" hidden="1"/>
    <cellStyle name="Heading 2 3" xfId="2920" hidden="1"/>
    <cellStyle name="Heading 2 3" xfId="2953" hidden="1"/>
    <cellStyle name="Heading 2 3" xfId="2985" hidden="1"/>
    <cellStyle name="Heading 2 3" xfId="3018" hidden="1"/>
    <cellStyle name="Heading 2 3" xfId="3050" hidden="1"/>
    <cellStyle name="Heading 2 3" xfId="3083" hidden="1"/>
    <cellStyle name="Heading 2 3" xfId="3116" hidden="1"/>
    <cellStyle name="Heading 2 3" xfId="3149" hidden="1"/>
    <cellStyle name="Heading 2 3" xfId="3182" hidden="1"/>
    <cellStyle name="Heading 2 3" xfId="3215" hidden="1"/>
    <cellStyle name="Heading 2 3" xfId="3248" hidden="1"/>
    <cellStyle name="Heading 2 3" xfId="3299" hidden="1"/>
    <cellStyle name="Heading 2 3" xfId="3336" hidden="1"/>
    <cellStyle name="Heading 2 3" xfId="3369" hidden="1"/>
    <cellStyle name="Heading 2 3" xfId="3401" hidden="1"/>
    <cellStyle name="Heading 2 3" xfId="3433" hidden="1"/>
    <cellStyle name="Heading 2 3" xfId="3466" hidden="1"/>
    <cellStyle name="Heading 2 3" xfId="3498" hidden="1"/>
    <cellStyle name="Heading 2 3" xfId="3531" hidden="1"/>
    <cellStyle name="Heading 2 3" xfId="3563" hidden="1"/>
    <cellStyle name="Heading 2 3" xfId="3596" hidden="1"/>
    <cellStyle name="Heading 2 3" xfId="3629" hidden="1"/>
    <cellStyle name="Heading 2 3" xfId="3662" hidden="1"/>
    <cellStyle name="Heading 2 3" xfId="3695" hidden="1"/>
    <cellStyle name="Heading 2 3" xfId="3728" hidden="1"/>
    <cellStyle name="Heading 2 3" xfId="3272" hidden="1"/>
    <cellStyle name="Heading 2 3" xfId="3776" hidden="1"/>
    <cellStyle name="Heading 2 3" xfId="3813" hidden="1"/>
    <cellStyle name="Heading 2 3" xfId="3846" hidden="1"/>
    <cellStyle name="Heading 2 3" xfId="3878" hidden="1"/>
    <cellStyle name="Heading 2 3" xfId="3910" hidden="1"/>
    <cellStyle name="Heading 2 3" xfId="3943" hidden="1"/>
    <cellStyle name="Heading 2 3" xfId="3975" hidden="1"/>
    <cellStyle name="Heading 2 3" xfId="4008" hidden="1"/>
    <cellStyle name="Heading 2 3" xfId="4040" hidden="1"/>
    <cellStyle name="Heading 2 3" xfId="4073" hidden="1"/>
    <cellStyle name="Heading 2 3" xfId="4106" hidden="1"/>
    <cellStyle name="Heading 2 3" xfId="4139" hidden="1"/>
    <cellStyle name="Heading 2 3" xfId="4172" hidden="1"/>
    <cellStyle name="Heading 2 3" xfId="4205" hidden="1"/>
    <cellStyle name="Heading 2 3" xfId="1720"/>
    <cellStyle name="Heading 2 3 2" xfId="1620"/>
    <cellStyle name="Heading 2 3 3" xfId="1621"/>
    <cellStyle name="Heading 2 3 4" xfId="1619"/>
    <cellStyle name="Heading 2 4" xfId="1622"/>
    <cellStyle name="Heading 2 5" xfId="1623"/>
    <cellStyle name="Heading 2 6" xfId="1624"/>
    <cellStyle name="Heading 3 2" xfId="141"/>
    <cellStyle name="Heading 3 2 2" xfId="1626"/>
    <cellStyle name="Heading 3 2 3" xfId="1625"/>
    <cellStyle name="Heading 3 2 4" xfId="2739"/>
    <cellStyle name="Heading 3 3" xfId="142" hidden="1"/>
    <cellStyle name="Heading 3 3" xfId="256" hidden="1"/>
    <cellStyle name="Heading 3 3" xfId="289" hidden="1"/>
    <cellStyle name="Heading 3 3" xfId="322" hidden="1"/>
    <cellStyle name="Heading 3 3" xfId="355" hidden="1"/>
    <cellStyle name="Heading 3 3" xfId="388" hidden="1"/>
    <cellStyle name="Heading 3 3" xfId="421" hidden="1"/>
    <cellStyle name="Heading 3 3" xfId="454" hidden="1"/>
    <cellStyle name="Heading 3 3" xfId="487" hidden="1"/>
    <cellStyle name="Heading 3 3" xfId="520" hidden="1"/>
    <cellStyle name="Heading 3 3" xfId="553" hidden="1"/>
    <cellStyle name="Heading 3 3" xfId="586" hidden="1"/>
    <cellStyle name="Heading 3 3" xfId="623" hidden="1"/>
    <cellStyle name="Heading 3 3" xfId="656" hidden="1"/>
    <cellStyle name="Heading 3 3" xfId="688" hidden="1"/>
    <cellStyle name="Heading 3 3" xfId="720" hidden="1"/>
    <cellStyle name="Heading 3 3" xfId="753" hidden="1"/>
    <cellStyle name="Heading 3 3" xfId="785" hidden="1"/>
    <cellStyle name="Heading 3 3" xfId="818" hidden="1"/>
    <cellStyle name="Heading 3 3" xfId="850" hidden="1"/>
    <cellStyle name="Heading 3 3" xfId="883" hidden="1"/>
    <cellStyle name="Heading 3 3" xfId="916" hidden="1"/>
    <cellStyle name="Heading 3 3" xfId="949" hidden="1"/>
    <cellStyle name="Heading 3 3" xfId="982" hidden="1"/>
    <cellStyle name="Heading 3 3" xfId="1015" hidden="1"/>
    <cellStyle name="Heading 3 3" xfId="1048" hidden="1"/>
    <cellStyle name="Heading 3 3" xfId="1088" hidden="1"/>
    <cellStyle name="Heading 3 3" xfId="1126" hidden="1"/>
    <cellStyle name="Heading 3 3" xfId="1159" hidden="1"/>
    <cellStyle name="Heading 3 3" xfId="1191" hidden="1"/>
    <cellStyle name="Heading 3 3" xfId="1223" hidden="1"/>
    <cellStyle name="Heading 3 3" xfId="1256" hidden="1"/>
    <cellStyle name="Heading 3 3" xfId="1288" hidden="1"/>
    <cellStyle name="Heading 3 3" xfId="1321" hidden="1"/>
    <cellStyle name="Heading 3 3" xfId="1353" hidden="1"/>
    <cellStyle name="Heading 3 3" xfId="1386" hidden="1"/>
    <cellStyle name="Heading 3 3" xfId="1419" hidden="1"/>
    <cellStyle name="Heading 3 3" xfId="1452" hidden="1"/>
    <cellStyle name="Heading 3 3" xfId="1485" hidden="1"/>
    <cellStyle name="Heading 3 3" xfId="1518" hidden="1"/>
    <cellStyle name="Heading 3 3" xfId="1551" hidden="1"/>
    <cellStyle name="Heading 3 3" xfId="1765" hidden="1"/>
    <cellStyle name="Heading 3 3" xfId="1802" hidden="1"/>
    <cellStyle name="Heading 3 3" xfId="1835" hidden="1"/>
    <cellStyle name="Heading 3 3" xfId="1867" hidden="1"/>
    <cellStyle name="Heading 3 3" xfId="1899" hidden="1"/>
    <cellStyle name="Heading 3 3" xfId="1932" hidden="1"/>
    <cellStyle name="Heading 3 3" xfId="1964" hidden="1"/>
    <cellStyle name="Heading 3 3" xfId="1997" hidden="1"/>
    <cellStyle name="Heading 3 3" xfId="2029" hidden="1"/>
    <cellStyle name="Heading 3 3" xfId="2062" hidden="1"/>
    <cellStyle name="Heading 3 3" xfId="2095" hidden="1"/>
    <cellStyle name="Heading 3 3" xfId="2128" hidden="1"/>
    <cellStyle name="Heading 3 3" xfId="2161" hidden="1"/>
    <cellStyle name="Heading 3 3" xfId="2194" hidden="1"/>
    <cellStyle name="Heading 3 3" xfId="1738" hidden="1"/>
    <cellStyle name="Heading 3 3" xfId="2242" hidden="1"/>
    <cellStyle name="Heading 3 3" xfId="2279" hidden="1"/>
    <cellStyle name="Heading 3 3" xfId="2312" hidden="1"/>
    <cellStyle name="Heading 3 3" xfId="2344" hidden="1"/>
    <cellStyle name="Heading 3 3" xfId="2376" hidden="1"/>
    <cellStyle name="Heading 3 3" xfId="2409" hidden="1"/>
    <cellStyle name="Heading 3 3" xfId="2441" hidden="1"/>
    <cellStyle name="Heading 3 3" xfId="2474" hidden="1"/>
    <cellStyle name="Heading 3 3" xfId="2506" hidden="1"/>
    <cellStyle name="Heading 3 3" xfId="2539" hidden="1"/>
    <cellStyle name="Heading 3 3" xfId="2572" hidden="1"/>
    <cellStyle name="Heading 3 3" xfId="2605" hidden="1"/>
    <cellStyle name="Heading 3 3" xfId="2638" hidden="1"/>
    <cellStyle name="Heading 3 3" xfId="2671" hidden="1"/>
    <cellStyle name="Heading 3 3" xfId="1061" hidden="1"/>
    <cellStyle name="Heading 3 3" xfId="2785" hidden="1"/>
    <cellStyle name="Heading 3 3" xfId="2822" hidden="1"/>
    <cellStyle name="Heading 3 3" xfId="2855" hidden="1"/>
    <cellStyle name="Heading 3 3" xfId="2887" hidden="1"/>
    <cellStyle name="Heading 3 3" xfId="2919" hidden="1"/>
    <cellStyle name="Heading 3 3" xfId="2952" hidden="1"/>
    <cellStyle name="Heading 3 3" xfId="2984" hidden="1"/>
    <cellStyle name="Heading 3 3" xfId="3017" hidden="1"/>
    <cellStyle name="Heading 3 3" xfId="3049" hidden="1"/>
    <cellStyle name="Heading 3 3" xfId="3082" hidden="1"/>
    <cellStyle name="Heading 3 3" xfId="3115" hidden="1"/>
    <cellStyle name="Heading 3 3" xfId="3148" hidden="1"/>
    <cellStyle name="Heading 3 3" xfId="3181" hidden="1"/>
    <cellStyle name="Heading 3 3" xfId="3214" hidden="1"/>
    <cellStyle name="Heading 3 3" xfId="3247" hidden="1"/>
    <cellStyle name="Heading 3 3" xfId="3298" hidden="1"/>
    <cellStyle name="Heading 3 3" xfId="3335" hidden="1"/>
    <cellStyle name="Heading 3 3" xfId="3368" hidden="1"/>
    <cellStyle name="Heading 3 3" xfId="3400" hidden="1"/>
    <cellStyle name="Heading 3 3" xfId="3432" hidden="1"/>
    <cellStyle name="Heading 3 3" xfId="3465" hidden="1"/>
    <cellStyle name="Heading 3 3" xfId="3497" hidden="1"/>
    <cellStyle name="Heading 3 3" xfId="3530" hidden="1"/>
    <cellStyle name="Heading 3 3" xfId="3562" hidden="1"/>
    <cellStyle name="Heading 3 3" xfId="3595" hidden="1"/>
    <cellStyle name="Heading 3 3" xfId="3628" hidden="1"/>
    <cellStyle name="Heading 3 3" xfId="3661" hidden="1"/>
    <cellStyle name="Heading 3 3" xfId="3694" hidden="1"/>
    <cellStyle name="Heading 3 3" xfId="3727" hidden="1"/>
    <cellStyle name="Heading 3 3" xfId="3271" hidden="1"/>
    <cellStyle name="Heading 3 3" xfId="3775" hidden="1"/>
    <cellStyle name="Heading 3 3" xfId="3812" hidden="1"/>
    <cellStyle name="Heading 3 3" xfId="3845" hidden="1"/>
    <cellStyle name="Heading 3 3" xfId="3877" hidden="1"/>
    <cellStyle name="Heading 3 3" xfId="3909" hidden="1"/>
    <cellStyle name="Heading 3 3" xfId="3942" hidden="1"/>
    <cellStyle name="Heading 3 3" xfId="3974" hidden="1"/>
    <cellStyle name="Heading 3 3" xfId="4007" hidden="1"/>
    <cellStyle name="Heading 3 3" xfId="4039" hidden="1"/>
    <cellStyle name="Heading 3 3" xfId="4072" hidden="1"/>
    <cellStyle name="Heading 3 3" xfId="4105" hidden="1"/>
    <cellStyle name="Heading 3 3" xfId="4138" hidden="1"/>
    <cellStyle name="Heading 3 3" xfId="4171" hidden="1"/>
    <cellStyle name="Heading 3 3" xfId="4204" hidden="1"/>
    <cellStyle name="Heading 3 3" xfId="1721"/>
    <cellStyle name="Heading 3 3 2" xfId="1627"/>
    <cellStyle name="Heading 3 4" xfId="1628"/>
    <cellStyle name="Heading 3 5" xfId="1629"/>
    <cellStyle name="Heading 4 2" xfId="143"/>
    <cellStyle name="Heading 4 2 2" xfId="1630"/>
    <cellStyle name="Heading 4 2 3" xfId="2740"/>
    <cellStyle name="Heading 4 3" xfId="144" hidden="1"/>
    <cellStyle name="Heading 4 3" xfId="265" hidden="1"/>
    <cellStyle name="Heading 4 3" xfId="298" hidden="1"/>
    <cellStyle name="Heading 4 3" xfId="331" hidden="1"/>
    <cellStyle name="Heading 4 3" xfId="364" hidden="1"/>
    <cellStyle name="Heading 4 3" xfId="397" hidden="1"/>
    <cellStyle name="Heading 4 3" xfId="430" hidden="1"/>
    <cellStyle name="Heading 4 3" xfId="463" hidden="1"/>
    <cellStyle name="Heading 4 3" xfId="496" hidden="1"/>
    <cellStyle name="Heading 4 3" xfId="529" hidden="1"/>
    <cellStyle name="Heading 4 3" xfId="562" hidden="1"/>
    <cellStyle name="Heading 4 3" xfId="595" hidden="1"/>
    <cellStyle name="Heading 4 3" xfId="632" hidden="1"/>
    <cellStyle name="Heading 4 3" xfId="665" hidden="1"/>
    <cellStyle name="Heading 4 3" xfId="697" hidden="1"/>
    <cellStyle name="Heading 4 3" xfId="729" hidden="1"/>
    <cellStyle name="Heading 4 3" xfId="762" hidden="1"/>
    <cellStyle name="Heading 4 3" xfId="794" hidden="1"/>
    <cellStyle name="Heading 4 3" xfId="827" hidden="1"/>
    <cellStyle name="Heading 4 3" xfId="859" hidden="1"/>
    <cellStyle name="Heading 4 3" xfId="892" hidden="1"/>
    <cellStyle name="Heading 4 3" xfId="925" hidden="1"/>
    <cellStyle name="Heading 4 3" xfId="958" hidden="1"/>
    <cellStyle name="Heading 4 3" xfId="991" hidden="1"/>
    <cellStyle name="Heading 4 3" xfId="1024" hidden="1"/>
    <cellStyle name="Heading 4 3" xfId="1057" hidden="1"/>
    <cellStyle name="Heading 4 3" xfId="1097" hidden="1"/>
    <cellStyle name="Heading 4 3" xfId="1135" hidden="1"/>
    <cellStyle name="Heading 4 3" xfId="1168" hidden="1"/>
    <cellStyle name="Heading 4 3" xfId="1200" hidden="1"/>
    <cellStyle name="Heading 4 3" xfId="1232" hidden="1"/>
    <cellStyle name="Heading 4 3" xfId="1265" hidden="1"/>
    <cellStyle name="Heading 4 3" xfId="1297" hidden="1"/>
    <cellStyle name="Heading 4 3" xfId="1330" hidden="1"/>
    <cellStyle name="Heading 4 3" xfId="1362" hidden="1"/>
    <cellStyle name="Heading 4 3" xfId="1395" hidden="1"/>
    <cellStyle name="Heading 4 3" xfId="1428" hidden="1"/>
    <cellStyle name="Heading 4 3" xfId="1461" hidden="1"/>
    <cellStyle name="Heading 4 3" xfId="1494" hidden="1"/>
    <cellStyle name="Heading 4 3" xfId="1527" hidden="1"/>
    <cellStyle name="Heading 4 3" xfId="1560" hidden="1"/>
    <cellStyle name="Heading 4 3" xfId="1774" hidden="1"/>
    <cellStyle name="Heading 4 3" xfId="1811" hidden="1"/>
    <cellStyle name="Heading 4 3" xfId="1844" hidden="1"/>
    <cellStyle name="Heading 4 3" xfId="1876" hidden="1"/>
    <cellStyle name="Heading 4 3" xfId="1908" hidden="1"/>
    <cellStyle name="Heading 4 3" xfId="1941" hidden="1"/>
    <cellStyle name="Heading 4 3" xfId="1973" hidden="1"/>
    <cellStyle name="Heading 4 3" xfId="2006" hidden="1"/>
    <cellStyle name="Heading 4 3" xfId="2038" hidden="1"/>
    <cellStyle name="Heading 4 3" xfId="2071" hidden="1"/>
    <cellStyle name="Heading 4 3" xfId="2104" hidden="1"/>
    <cellStyle name="Heading 4 3" xfId="2137" hidden="1"/>
    <cellStyle name="Heading 4 3" xfId="2170" hidden="1"/>
    <cellStyle name="Heading 4 3" xfId="2203" hidden="1"/>
    <cellStyle name="Heading 4 3" xfId="2229" hidden="1"/>
    <cellStyle name="Heading 4 3" xfId="2251" hidden="1"/>
    <cellStyle name="Heading 4 3" xfId="2288" hidden="1"/>
    <cellStyle name="Heading 4 3" xfId="2321" hidden="1"/>
    <cellStyle name="Heading 4 3" xfId="2353" hidden="1"/>
    <cellStyle name="Heading 4 3" xfId="2385" hidden="1"/>
    <cellStyle name="Heading 4 3" xfId="2418" hidden="1"/>
    <cellStyle name="Heading 4 3" xfId="2450" hidden="1"/>
    <cellStyle name="Heading 4 3" xfId="2483" hidden="1"/>
    <cellStyle name="Heading 4 3" xfId="2515" hidden="1"/>
    <cellStyle name="Heading 4 3" xfId="2548" hidden="1"/>
    <cellStyle name="Heading 4 3" xfId="2581" hidden="1"/>
    <cellStyle name="Heading 4 3" xfId="2614" hidden="1"/>
    <cellStyle name="Heading 4 3" xfId="2647" hidden="1"/>
    <cellStyle name="Heading 4 3" xfId="2680" hidden="1"/>
    <cellStyle name="Heading 4 3" xfId="2706" hidden="1"/>
    <cellStyle name="Heading 4 3" xfId="2794" hidden="1"/>
    <cellStyle name="Heading 4 3" xfId="2831" hidden="1"/>
    <cellStyle name="Heading 4 3" xfId="2864" hidden="1"/>
    <cellStyle name="Heading 4 3" xfId="2896" hidden="1"/>
    <cellStyle name="Heading 4 3" xfId="2928" hidden="1"/>
    <cellStyle name="Heading 4 3" xfId="2961" hidden="1"/>
    <cellStyle name="Heading 4 3" xfId="2993" hidden="1"/>
    <cellStyle name="Heading 4 3" xfId="3026" hidden="1"/>
    <cellStyle name="Heading 4 3" xfId="3058" hidden="1"/>
    <cellStyle name="Heading 4 3" xfId="3091" hidden="1"/>
    <cellStyle name="Heading 4 3" xfId="3124" hidden="1"/>
    <cellStyle name="Heading 4 3" xfId="3157" hidden="1"/>
    <cellStyle name="Heading 4 3" xfId="3190" hidden="1"/>
    <cellStyle name="Heading 4 3" xfId="3223" hidden="1"/>
    <cellStyle name="Heading 4 3" xfId="3256" hidden="1"/>
    <cellStyle name="Heading 4 3" xfId="3307" hidden="1"/>
    <cellStyle name="Heading 4 3" xfId="3344" hidden="1"/>
    <cellStyle name="Heading 4 3" xfId="3377" hidden="1"/>
    <cellStyle name="Heading 4 3" xfId="3409" hidden="1"/>
    <cellStyle name="Heading 4 3" xfId="3441" hidden="1"/>
    <cellStyle name="Heading 4 3" xfId="3474" hidden="1"/>
    <cellStyle name="Heading 4 3" xfId="3506" hidden="1"/>
    <cellStyle name="Heading 4 3" xfId="3539" hidden="1"/>
    <cellStyle name="Heading 4 3" xfId="3571" hidden="1"/>
    <cellStyle name="Heading 4 3" xfId="3604" hidden="1"/>
    <cellStyle name="Heading 4 3" xfId="3637" hidden="1"/>
    <cellStyle name="Heading 4 3" xfId="3670" hidden="1"/>
    <cellStyle name="Heading 4 3" xfId="3703" hidden="1"/>
    <cellStyle name="Heading 4 3" xfId="3736" hidden="1"/>
    <cellStyle name="Heading 4 3" xfId="3762" hidden="1"/>
    <cellStyle name="Heading 4 3" xfId="3784" hidden="1"/>
    <cellStyle name="Heading 4 3" xfId="3821" hidden="1"/>
    <cellStyle name="Heading 4 3" xfId="3854" hidden="1"/>
    <cellStyle name="Heading 4 3" xfId="3886" hidden="1"/>
    <cellStyle name="Heading 4 3" xfId="3918" hidden="1"/>
    <cellStyle name="Heading 4 3" xfId="3951" hidden="1"/>
    <cellStyle name="Heading 4 3" xfId="3983" hidden="1"/>
    <cellStyle name="Heading 4 3" xfId="4016" hidden="1"/>
    <cellStyle name="Heading 4 3" xfId="4048" hidden="1"/>
    <cellStyle name="Heading 4 3" xfId="4081" hidden="1"/>
    <cellStyle name="Heading 4 3" xfId="4114" hidden="1"/>
    <cellStyle name="Heading 4 3" xfId="4147" hidden="1"/>
    <cellStyle name="Heading 4 3" xfId="4180" hidden="1"/>
    <cellStyle name="Heading 4 3" xfId="4213" hidden="1"/>
    <cellStyle name="Heading 4 3" xfId="4239"/>
    <cellStyle name="HeadingRbmTable" xfId="1631"/>
    <cellStyle name="HeadingRbmTable 2" xfId="1632"/>
    <cellStyle name="highlightExposure" xfId="145"/>
    <cellStyle name="highlightText" xfId="146"/>
    <cellStyle name="Hipervínculo 2" xfId="147"/>
    <cellStyle name="Hivatkozott cella" xfId="148"/>
    <cellStyle name="Hyperlink" xfId="232" builtinId="8" customBuiltin="1"/>
    <cellStyle name="Hyperlink 2" xfId="149"/>
    <cellStyle name="Hyperlink 3" xfId="150"/>
    <cellStyle name="Hyperlink 3 2" xfId="151"/>
    <cellStyle name="Hyperlink 4" xfId="2741"/>
    <cellStyle name="Hyperlink 5" xfId="1098"/>
    <cellStyle name="Incorrecto" xfId="152"/>
    <cellStyle name="Input 2" xfId="153"/>
    <cellStyle name="Input 2 2" xfId="1634"/>
    <cellStyle name="Input 2 3" xfId="2742"/>
    <cellStyle name="Input 3" xfId="154" hidden="1"/>
    <cellStyle name="Input 3" xfId="254" hidden="1"/>
    <cellStyle name="Input 3" xfId="287" hidden="1"/>
    <cellStyle name="Input 3" xfId="320" hidden="1"/>
    <cellStyle name="Input 3" xfId="353" hidden="1"/>
    <cellStyle name="Input 3" xfId="386" hidden="1"/>
    <cellStyle name="Input 3" xfId="419" hidden="1"/>
    <cellStyle name="Input 3" xfId="452" hidden="1"/>
    <cellStyle name="Input 3" xfId="485" hidden="1"/>
    <cellStyle name="Input 3" xfId="518" hidden="1"/>
    <cellStyle name="Input 3" xfId="551" hidden="1"/>
    <cellStyle name="Input 3" xfId="584" hidden="1"/>
    <cellStyle name="Input 3" xfId="621" hidden="1"/>
    <cellStyle name="Input 3" xfId="654" hidden="1"/>
    <cellStyle name="Input 3" xfId="686" hidden="1"/>
    <cellStyle name="Input 3" xfId="718" hidden="1"/>
    <cellStyle name="Input 3" xfId="751" hidden="1"/>
    <cellStyle name="Input 3" xfId="783" hidden="1"/>
    <cellStyle name="Input 3" xfId="816" hidden="1"/>
    <cellStyle name="Input 3" xfId="848" hidden="1"/>
    <cellStyle name="Input 3" xfId="881" hidden="1"/>
    <cellStyle name="Input 3" xfId="914" hidden="1"/>
    <cellStyle name="Input 3" xfId="947" hidden="1"/>
    <cellStyle name="Input 3" xfId="980" hidden="1"/>
    <cellStyle name="Input 3" xfId="1013" hidden="1"/>
    <cellStyle name="Input 3" xfId="1046" hidden="1"/>
    <cellStyle name="Input 3" xfId="1086" hidden="1"/>
    <cellStyle name="Input 3" xfId="1124" hidden="1"/>
    <cellStyle name="Input 3" xfId="1157" hidden="1"/>
    <cellStyle name="Input 3" xfId="1189" hidden="1"/>
    <cellStyle name="Input 3" xfId="1221" hidden="1"/>
    <cellStyle name="Input 3" xfId="1254" hidden="1"/>
    <cellStyle name="Input 3" xfId="1286" hidden="1"/>
    <cellStyle name="Input 3" xfId="1319" hidden="1"/>
    <cellStyle name="Input 3" xfId="1351" hidden="1"/>
    <cellStyle name="Input 3" xfId="1384" hidden="1"/>
    <cellStyle name="Input 3" xfId="1417" hidden="1"/>
    <cellStyle name="Input 3" xfId="1450" hidden="1"/>
    <cellStyle name="Input 3" xfId="1483" hidden="1"/>
    <cellStyle name="Input 3" xfId="1516" hidden="1"/>
    <cellStyle name="Input 3" xfId="1549" hidden="1"/>
    <cellStyle name="Input 3" xfId="1763" hidden="1"/>
    <cellStyle name="Input 3" xfId="1800" hidden="1"/>
    <cellStyle name="Input 3" xfId="1833" hidden="1"/>
    <cellStyle name="Input 3" xfId="1865" hidden="1"/>
    <cellStyle name="Input 3" xfId="1897" hidden="1"/>
    <cellStyle name="Input 3" xfId="1930" hidden="1"/>
    <cellStyle name="Input 3" xfId="1962" hidden="1"/>
    <cellStyle name="Input 3" xfId="1995" hidden="1"/>
    <cellStyle name="Input 3" xfId="2027" hidden="1"/>
    <cellStyle name="Input 3" xfId="2060" hidden="1"/>
    <cellStyle name="Input 3" xfId="2093" hidden="1"/>
    <cellStyle name="Input 3" xfId="2126" hidden="1"/>
    <cellStyle name="Input 3" xfId="2159" hidden="1"/>
    <cellStyle name="Input 3" xfId="2192" hidden="1"/>
    <cellStyle name="Input 3" xfId="2223" hidden="1"/>
    <cellStyle name="Input 3" xfId="2240" hidden="1"/>
    <cellStyle name="Input 3" xfId="2277" hidden="1"/>
    <cellStyle name="Input 3" xfId="2310" hidden="1"/>
    <cellStyle name="Input 3" xfId="2342" hidden="1"/>
    <cellStyle name="Input 3" xfId="2374" hidden="1"/>
    <cellStyle name="Input 3" xfId="2407" hidden="1"/>
    <cellStyle name="Input 3" xfId="2439" hidden="1"/>
    <cellStyle name="Input 3" xfId="2472" hidden="1"/>
    <cellStyle name="Input 3" xfId="2504" hidden="1"/>
    <cellStyle name="Input 3" xfId="2537" hidden="1"/>
    <cellStyle name="Input 3" xfId="2570" hidden="1"/>
    <cellStyle name="Input 3" xfId="2603" hidden="1"/>
    <cellStyle name="Input 3" xfId="2636" hidden="1"/>
    <cellStyle name="Input 3" xfId="2669" hidden="1"/>
    <cellStyle name="Input 3" xfId="2700" hidden="1"/>
    <cellStyle name="Input 3" xfId="2783" hidden="1"/>
    <cellStyle name="Input 3" xfId="2820" hidden="1"/>
    <cellStyle name="Input 3" xfId="2853" hidden="1"/>
    <cellStyle name="Input 3" xfId="2885" hidden="1"/>
    <cellStyle name="Input 3" xfId="2917" hidden="1"/>
    <cellStyle name="Input 3" xfId="2950" hidden="1"/>
    <cellStyle name="Input 3" xfId="2982" hidden="1"/>
    <cellStyle name="Input 3" xfId="3015" hidden="1"/>
    <cellStyle name="Input 3" xfId="3047" hidden="1"/>
    <cellStyle name="Input 3" xfId="3080" hidden="1"/>
    <cellStyle name="Input 3" xfId="3113" hidden="1"/>
    <cellStyle name="Input 3" xfId="3146" hidden="1"/>
    <cellStyle name="Input 3" xfId="3179" hidden="1"/>
    <cellStyle name="Input 3" xfId="3212" hidden="1"/>
    <cellStyle name="Input 3" xfId="3245" hidden="1"/>
    <cellStyle name="Input 3" xfId="3296" hidden="1"/>
    <cellStyle name="Input 3" xfId="3333" hidden="1"/>
    <cellStyle name="Input 3" xfId="3366" hidden="1"/>
    <cellStyle name="Input 3" xfId="3398" hidden="1"/>
    <cellStyle name="Input 3" xfId="3430" hidden="1"/>
    <cellStyle name="Input 3" xfId="3463" hidden="1"/>
    <cellStyle name="Input 3" xfId="3495" hidden="1"/>
    <cellStyle name="Input 3" xfId="3528" hidden="1"/>
    <cellStyle name="Input 3" xfId="3560" hidden="1"/>
    <cellStyle name="Input 3" xfId="3593" hidden="1"/>
    <cellStyle name="Input 3" xfId="3626" hidden="1"/>
    <cellStyle name="Input 3" xfId="3659" hidden="1"/>
    <cellStyle name="Input 3" xfId="3692" hidden="1"/>
    <cellStyle name="Input 3" xfId="3725" hidden="1"/>
    <cellStyle name="Input 3" xfId="3756" hidden="1"/>
    <cellStyle name="Input 3" xfId="3773" hidden="1"/>
    <cellStyle name="Input 3" xfId="3810" hidden="1"/>
    <cellStyle name="Input 3" xfId="3843" hidden="1"/>
    <cellStyle name="Input 3" xfId="3875" hidden="1"/>
    <cellStyle name="Input 3" xfId="3907" hidden="1"/>
    <cellStyle name="Input 3" xfId="3940" hidden="1"/>
    <cellStyle name="Input 3" xfId="3972" hidden="1"/>
    <cellStyle name="Input 3" xfId="4005" hidden="1"/>
    <cellStyle name="Input 3" xfId="4037" hidden="1"/>
    <cellStyle name="Input 3" xfId="4070" hidden="1"/>
    <cellStyle name="Input 3" xfId="4103" hidden="1"/>
    <cellStyle name="Input 3" xfId="4136" hidden="1"/>
    <cellStyle name="Input 3" xfId="4169" hidden="1"/>
    <cellStyle name="Input 3" xfId="4202" hidden="1"/>
    <cellStyle name="Input 3" xfId="4233"/>
    <cellStyle name="Input 4" xfId="155"/>
    <cellStyle name="inputExposure" xfId="156"/>
    <cellStyle name="Jegyzet" xfId="157"/>
    <cellStyle name="Jelölőszín (1)" xfId="158"/>
    <cellStyle name="Jelölőszín (2)" xfId="159"/>
    <cellStyle name="Jelölőszín (3)" xfId="160"/>
    <cellStyle name="Jelölőszín (4)" xfId="161"/>
    <cellStyle name="Jelölőszín (5)" xfId="162"/>
    <cellStyle name="Jelölőszín (6)" xfId="163"/>
    <cellStyle name="Jó" xfId="164"/>
    <cellStyle name="Kimenet" xfId="165"/>
    <cellStyle name="Lien hypertexte 2" xfId="166"/>
    <cellStyle name="Lien hypertexte 3" xfId="167"/>
    <cellStyle name="Linked Cell 2" xfId="168"/>
    <cellStyle name="Linked Cell 2 2" xfId="1635"/>
    <cellStyle name="Linked Cell 2 3" xfId="2743"/>
    <cellStyle name="Linked Cell 3" xfId="169" hidden="1"/>
    <cellStyle name="Linked Cell 3" xfId="262" hidden="1"/>
    <cellStyle name="Linked Cell 3" xfId="295" hidden="1"/>
    <cellStyle name="Linked Cell 3" xfId="328" hidden="1"/>
    <cellStyle name="Linked Cell 3" xfId="361" hidden="1"/>
    <cellStyle name="Linked Cell 3" xfId="394" hidden="1"/>
    <cellStyle name="Linked Cell 3" xfId="427" hidden="1"/>
    <cellStyle name="Linked Cell 3" xfId="460" hidden="1"/>
    <cellStyle name="Linked Cell 3" xfId="493" hidden="1"/>
    <cellStyle name="Linked Cell 3" xfId="526" hidden="1"/>
    <cellStyle name="Linked Cell 3" xfId="559" hidden="1"/>
    <cellStyle name="Linked Cell 3" xfId="592" hidden="1"/>
    <cellStyle name="Linked Cell 3" xfId="629" hidden="1"/>
    <cellStyle name="Linked Cell 3" xfId="662" hidden="1"/>
    <cellStyle name="Linked Cell 3" xfId="694" hidden="1"/>
    <cellStyle name="Linked Cell 3" xfId="726" hidden="1"/>
    <cellStyle name="Linked Cell 3" xfId="759" hidden="1"/>
    <cellStyle name="Linked Cell 3" xfId="791" hidden="1"/>
    <cellStyle name="Linked Cell 3" xfId="824" hidden="1"/>
    <cellStyle name="Linked Cell 3" xfId="856" hidden="1"/>
    <cellStyle name="Linked Cell 3" xfId="889" hidden="1"/>
    <cellStyle name="Linked Cell 3" xfId="922" hidden="1"/>
    <cellStyle name="Linked Cell 3" xfId="955" hidden="1"/>
    <cellStyle name="Linked Cell 3" xfId="988" hidden="1"/>
    <cellStyle name="Linked Cell 3" xfId="1021" hidden="1"/>
    <cellStyle name="Linked Cell 3" xfId="1054" hidden="1"/>
    <cellStyle name="Linked Cell 3" xfId="1094" hidden="1"/>
    <cellStyle name="Linked Cell 3" xfId="1132" hidden="1"/>
    <cellStyle name="Linked Cell 3" xfId="1165" hidden="1"/>
    <cellStyle name="Linked Cell 3" xfId="1197" hidden="1"/>
    <cellStyle name="Linked Cell 3" xfId="1229" hidden="1"/>
    <cellStyle name="Linked Cell 3" xfId="1262" hidden="1"/>
    <cellStyle name="Linked Cell 3" xfId="1294" hidden="1"/>
    <cellStyle name="Linked Cell 3" xfId="1327" hidden="1"/>
    <cellStyle name="Linked Cell 3" xfId="1359" hidden="1"/>
    <cellStyle name="Linked Cell 3" xfId="1392" hidden="1"/>
    <cellStyle name="Linked Cell 3" xfId="1425" hidden="1"/>
    <cellStyle name="Linked Cell 3" xfId="1458" hidden="1"/>
    <cellStyle name="Linked Cell 3" xfId="1491" hidden="1"/>
    <cellStyle name="Linked Cell 3" xfId="1524" hidden="1"/>
    <cellStyle name="Linked Cell 3" xfId="1557" hidden="1"/>
    <cellStyle name="Linked Cell 3" xfId="1771" hidden="1"/>
    <cellStyle name="Linked Cell 3" xfId="1808" hidden="1"/>
    <cellStyle name="Linked Cell 3" xfId="1841" hidden="1"/>
    <cellStyle name="Linked Cell 3" xfId="1873" hidden="1"/>
    <cellStyle name="Linked Cell 3" xfId="1905" hidden="1"/>
    <cellStyle name="Linked Cell 3" xfId="1938" hidden="1"/>
    <cellStyle name="Linked Cell 3" xfId="1970" hidden="1"/>
    <cellStyle name="Linked Cell 3" xfId="2003" hidden="1"/>
    <cellStyle name="Linked Cell 3" xfId="2035" hidden="1"/>
    <cellStyle name="Linked Cell 3" xfId="2068" hidden="1"/>
    <cellStyle name="Linked Cell 3" xfId="2101" hidden="1"/>
    <cellStyle name="Linked Cell 3" xfId="2134" hidden="1"/>
    <cellStyle name="Linked Cell 3" xfId="2167" hidden="1"/>
    <cellStyle name="Linked Cell 3" xfId="2200" hidden="1"/>
    <cellStyle name="Linked Cell 3" xfId="2226" hidden="1"/>
    <cellStyle name="Linked Cell 3" xfId="2248" hidden="1"/>
    <cellStyle name="Linked Cell 3" xfId="2285" hidden="1"/>
    <cellStyle name="Linked Cell 3" xfId="2318" hidden="1"/>
    <cellStyle name="Linked Cell 3" xfId="2350" hidden="1"/>
    <cellStyle name="Linked Cell 3" xfId="2382" hidden="1"/>
    <cellStyle name="Linked Cell 3" xfId="2415" hidden="1"/>
    <cellStyle name="Linked Cell 3" xfId="2447" hidden="1"/>
    <cellStyle name="Linked Cell 3" xfId="2480" hidden="1"/>
    <cellStyle name="Linked Cell 3" xfId="2512" hidden="1"/>
    <cellStyle name="Linked Cell 3" xfId="2545" hidden="1"/>
    <cellStyle name="Linked Cell 3" xfId="2578" hidden="1"/>
    <cellStyle name="Linked Cell 3" xfId="2611" hidden="1"/>
    <cellStyle name="Linked Cell 3" xfId="2644" hidden="1"/>
    <cellStyle name="Linked Cell 3" xfId="2677" hidden="1"/>
    <cellStyle name="Linked Cell 3" xfId="2703" hidden="1"/>
    <cellStyle name="Linked Cell 3" xfId="2791" hidden="1"/>
    <cellStyle name="Linked Cell 3" xfId="2828" hidden="1"/>
    <cellStyle name="Linked Cell 3" xfId="2861" hidden="1"/>
    <cellStyle name="Linked Cell 3" xfId="2893" hidden="1"/>
    <cellStyle name="Linked Cell 3" xfId="2925" hidden="1"/>
    <cellStyle name="Linked Cell 3" xfId="2958" hidden="1"/>
    <cellStyle name="Linked Cell 3" xfId="2990" hidden="1"/>
    <cellStyle name="Linked Cell 3" xfId="3023" hidden="1"/>
    <cellStyle name="Linked Cell 3" xfId="3055" hidden="1"/>
    <cellStyle name="Linked Cell 3" xfId="3088" hidden="1"/>
    <cellStyle name="Linked Cell 3" xfId="3121" hidden="1"/>
    <cellStyle name="Linked Cell 3" xfId="3154" hidden="1"/>
    <cellStyle name="Linked Cell 3" xfId="3187" hidden="1"/>
    <cellStyle name="Linked Cell 3" xfId="3220" hidden="1"/>
    <cellStyle name="Linked Cell 3" xfId="3253" hidden="1"/>
    <cellStyle name="Linked Cell 3" xfId="3304" hidden="1"/>
    <cellStyle name="Linked Cell 3" xfId="3341" hidden="1"/>
    <cellStyle name="Linked Cell 3" xfId="3374" hidden="1"/>
    <cellStyle name="Linked Cell 3" xfId="3406" hidden="1"/>
    <cellStyle name="Linked Cell 3" xfId="3438" hidden="1"/>
    <cellStyle name="Linked Cell 3" xfId="3471" hidden="1"/>
    <cellStyle name="Linked Cell 3" xfId="3503" hidden="1"/>
    <cellStyle name="Linked Cell 3" xfId="3536" hidden="1"/>
    <cellStyle name="Linked Cell 3" xfId="3568" hidden="1"/>
    <cellStyle name="Linked Cell 3" xfId="3601" hidden="1"/>
    <cellStyle name="Linked Cell 3" xfId="3634" hidden="1"/>
    <cellStyle name="Linked Cell 3" xfId="3667" hidden="1"/>
    <cellStyle name="Linked Cell 3" xfId="3700" hidden="1"/>
    <cellStyle name="Linked Cell 3" xfId="3733" hidden="1"/>
    <cellStyle name="Linked Cell 3" xfId="3759" hidden="1"/>
    <cellStyle name="Linked Cell 3" xfId="3781" hidden="1"/>
    <cellStyle name="Linked Cell 3" xfId="3818" hidden="1"/>
    <cellStyle name="Linked Cell 3" xfId="3851" hidden="1"/>
    <cellStyle name="Linked Cell 3" xfId="3883" hidden="1"/>
    <cellStyle name="Linked Cell 3" xfId="3915" hidden="1"/>
    <cellStyle name="Linked Cell 3" xfId="3948" hidden="1"/>
    <cellStyle name="Linked Cell 3" xfId="3980" hidden="1"/>
    <cellStyle name="Linked Cell 3" xfId="4013" hidden="1"/>
    <cellStyle name="Linked Cell 3" xfId="4045" hidden="1"/>
    <cellStyle name="Linked Cell 3" xfId="4078" hidden="1"/>
    <cellStyle name="Linked Cell 3" xfId="4111" hidden="1"/>
    <cellStyle name="Linked Cell 3" xfId="4144" hidden="1"/>
    <cellStyle name="Linked Cell 3" xfId="4177" hidden="1"/>
    <cellStyle name="Linked Cell 3" xfId="4210" hidden="1"/>
    <cellStyle name="Linked Cell 3" xfId="4236"/>
    <cellStyle name="Magyarázó szöveg" xfId="170"/>
    <cellStyle name="Menu_cell" xfId="1722"/>
    <cellStyle name="Millares 2" xfId="171"/>
    <cellStyle name="Millares 2 2" xfId="172"/>
    <cellStyle name="Millares 3" xfId="173"/>
    <cellStyle name="Millares 3 2" xfId="174"/>
    <cellStyle name="Navadno_List1" xfId="175"/>
    <cellStyle name="Neutral" xfId="4241" builtinId="28"/>
    <cellStyle name="Neutral 2" xfId="176"/>
    <cellStyle name="Neutral 2 2" xfId="1636"/>
    <cellStyle name="Neutral 2 3" xfId="2744"/>
    <cellStyle name="Normal" xfId="0" builtinId="0"/>
    <cellStyle name="Normal 10" xfId="1637"/>
    <cellStyle name="Normal 11" xfId="1638"/>
    <cellStyle name="Normal 12" xfId="1639"/>
    <cellStyle name="Normal 13" xfId="1640"/>
    <cellStyle name="Normal 14" xfId="1641"/>
    <cellStyle name="Normal 15" xfId="1642"/>
    <cellStyle name="Normal 16" xfId="1643"/>
    <cellStyle name="Normal 17" xfId="1644"/>
    <cellStyle name="Normal 18" xfId="1645"/>
    <cellStyle name="Normal 18 2" xfId="1705"/>
    <cellStyle name="Normal 19" xfId="1566"/>
    <cellStyle name="Normal 2" xfId="177"/>
    <cellStyle name="Normal 2 2" xfId="178"/>
    <cellStyle name="Normal 2 2 2" xfId="179"/>
    <cellStyle name="Normal 2 2 3" xfId="180"/>
    <cellStyle name="Normal 2 2 3 2" xfId="181"/>
    <cellStyle name="Normal 2 2 4" xfId="1647"/>
    <cellStyle name="Normal 2 2 5" xfId="2745"/>
    <cellStyle name="Normal 2 2_COREP GL04rev3" xfId="182"/>
    <cellStyle name="Normal 2 3" xfId="183"/>
    <cellStyle name="Normal 2 3 2" xfId="1648"/>
    <cellStyle name="Normal 2 3 3" xfId="2746"/>
    <cellStyle name="Normal 2 4" xfId="1646"/>
    <cellStyle name="Normal 2 5" xfId="184"/>
    <cellStyle name="Normal 2 6" xfId="2747"/>
    <cellStyle name="Normal 2_~0149226" xfId="185"/>
    <cellStyle name="Normal 20" xfId="1707"/>
    <cellStyle name="Normal 21" xfId="1710"/>
    <cellStyle name="Normal 22" xfId="1711"/>
    <cellStyle name="Normal 23" xfId="1709"/>
    <cellStyle name="Normal 24" xfId="1567"/>
    <cellStyle name="Normal 25" xfId="1563"/>
    <cellStyle name="Normal 26" xfId="2748"/>
    <cellStyle name="Normal 3" xfId="186"/>
    <cellStyle name="Normal 3 2" xfId="187"/>
    <cellStyle name="Normal 3 2 2" xfId="1713"/>
    <cellStyle name="Normal 3 2 3" xfId="1650"/>
    <cellStyle name="Normal 3 2 4" xfId="2749"/>
    <cellStyle name="Normal 3 3" xfId="188"/>
    <cellStyle name="Normal 3 4" xfId="189"/>
    <cellStyle name="Normal 3 5" xfId="1649"/>
    <cellStyle name="Normal 3 6" xfId="2750"/>
    <cellStyle name="Normal 3_~1520012" xfId="190"/>
    <cellStyle name="Normal 4" xfId="191"/>
    <cellStyle name="Normal 4 2" xfId="1652"/>
    <cellStyle name="Normal 4 2 2" xfId="1714"/>
    <cellStyle name="Normal 4 3" xfId="1651"/>
    <cellStyle name="Normal 4 4" xfId="2751"/>
    <cellStyle name="Normal 4_Population Stability - PD" xfId="1653"/>
    <cellStyle name="Normal 5" xfId="192"/>
    <cellStyle name="Normal 5 2" xfId="193"/>
    <cellStyle name="Normal 5 3" xfId="1654"/>
    <cellStyle name="Normal 5 4" xfId="2752"/>
    <cellStyle name="Normal 5_20130128_ITS on reporting_Annex I_CA" xfId="194"/>
    <cellStyle name="Normal 6" xfId="195"/>
    <cellStyle name="Normal 6 2" xfId="1715"/>
    <cellStyle name="Normal 6 3" xfId="1655"/>
    <cellStyle name="Normal 6 4" xfId="2753"/>
    <cellStyle name="Normal 7" xfId="196"/>
    <cellStyle name="Normal 7 2" xfId="197"/>
    <cellStyle name="Normal 7 3" xfId="1656"/>
    <cellStyle name="Normal 7 4" xfId="2754"/>
    <cellStyle name="Normal 8" xfId="198"/>
    <cellStyle name="Normal 8 2" xfId="1657"/>
    <cellStyle name="Normal 8 3" xfId="2755"/>
    <cellStyle name="Normal 9" xfId="1658"/>
    <cellStyle name="Normale_2011 04 14 Templates for stress test_bcl" xfId="199"/>
    <cellStyle name="normální 2" xfId="1659"/>
    <cellStyle name="normální 2 2" xfId="1660"/>
    <cellStyle name="normální 2_Population Stability - PD" xfId="1661"/>
    <cellStyle name="Notas" xfId="200"/>
    <cellStyle name="Note 2" xfId="201"/>
    <cellStyle name="Note 2 2" xfId="1662"/>
    <cellStyle name="Note 2 3" xfId="2756"/>
    <cellStyle name="Note 3" xfId="202" hidden="1"/>
    <cellStyle name="Note 3" xfId="251" hidden="1"/>
    <cellStyle name="Note 3" xfId="284" hidden="1"/>
    <cellStyle name="Note 3" xfId="317" hidden="1"/>
    <cellStyle name="Note 3" xfId="350" hidden="1"/>
    <cellStyle name="Note 3" xfId="383" hidden="1"/>
    <cellStyle name="Note 3" xfId="416" hidden="1"/>
    <cellStyle name="Note 3" xfId="449" hidden="1"/>
    <cellStyle name="Note 3" xfId="482" hidden="1"/>
    <cellStyle name="Note 3" xfId="515" hidden="1"/>
    <cellStyle name="Note 3" xfId="548" hidden="1"/>
    <cellStyle name="Note 3" xfId="581" hidden="1"/>
    <cellStyle name="Note 3" xfId="618" hidden="1"/>
    <cellStyle name="Note 3" xfId="651" hidden="1"/>
    <cellStyle name="Note 3" xfId="683" hidden="1"/>
    <cellStyle name="Note 3" xfId="715" hidden="1"/>
    <cellStyle name="Note 3" xfId="748" hidden="1"/>
    <cellStyle name="Note 3" xfId="780" hidden="1"/>
    <cellStyle name="Note 3" xfId="813" hidden="1"/>
    <cellStyle name="Note 3" xfId="845" hidden="1"/>
    <cellStyle name="Note 3" xfId="878" hidden="1"/>
    <cellStyle name="Note 3" xfId="911" hidden="1"/>
    <cellStyle name="Note 3" xfId="944" hidden="1"/>
    <cellStyle name="Note 3" xfId="977" hidden="1"/>
    <cellStyle name="Note 3" xfId="1010" hidden="1"/>
    <cellStyle name="Note 3" xfId="1043" hidden="1"/>
    <cellStyle name="Note 3" xfId="1083" hidden="1"/>
    <cellStyle name="Note 3" xfId="1121" hidden="1"/>
    <cellStyle name="Note 3" xfId="1154" hidden="1"/>
    <cellStyle name="Note 3" xfId="1186" hidden="1"/>
    <cellStyle name="Note 3" xfId="1218" hidden="1"/>
    <cellStyle name="Note 3" xfId="1251" hidden="1"/>
    <cellStyle name="Note 3" xfId="1283" hidden="1"/>
    <cellStyle name="Note 3" xfId="1316" hidden="1"/>
    <cellStyle name="Note 3" xfId="1348" hidden="1"/>
    <cellStyle name="Note 3" xfId="1381" hidden="1"/>
    <cellStyle name="Note 3" xfId="1414" hidden="1"/>
    <cellStyle name="Note 3" xfId="1447" hidden="1"/>
    <cellStyle name="Note 3" xfId="1480" hidden="1"/>
    <cellStyle name="Note 3" xfId="1513" hidden="1"/>
    <cellStyle name="Note 3" xfId="1546" hidden="1"/>
    <cellStyle name="Note 3" xfId="1760" hidden="1"/>
    <cellStyle name="Note 3" xfId="1797" hidden="1"/>
    <cellStyle name="Note 3" xfId="1830" hidden="1"/>
    <cellStyle name="Note 3" xfId="1862" hidden="1"/>
    <cellStyle name="Note 3" xfId="1894" hidden="1"/>
    <cellStyle name="Note 3" xfId="1927" hidden="1"/>
    <cellStyle name="Note 3" xfId="1959" hidden="1"/>
    <cellStyle name="Note 3" xfId="1992" hidden="1"/>
    <cellStyle name="Note 3" xfId="2024" hidden="1"/>
    <cellStyle name="Note 3" xfId="2057" hidden="1"/>
    <cellStyle name="Note 3" xfId="2090" hidden="1"/>
    <cellStyle name="Note 3" xfId="2123" hidden="1"/>
    <cellStyle name="Note 3" xfId="2156" hidden="1"/>
    <cellStyle name="Note 3" xfId="2189" hidden="1"/>
    <cellStyle name="Note 3" xfId="1737" hidden="1"/>
    <cellStyle name="Note 3" xfId="2237" hidden="1"/>
    <cellStyle name="Note 3" xfId="2274" hidden="1"/>
    <cellStyle name="Note 3" xfId="2307" hidden="1"/>
    <cellStyle name="Note 3" xfId="2339" hidden="1"/>
    <cellStyle name="Note 3" xfId="2371" hidden="1"/>
    <cellStyle name="Note 3" xfId="2404" hidden="1"/>
    <cellStyle name="Note 3" xfId="2436" hidden="1"/>
    <cellStyle name="Note 3" xfId="2469" hidden="1"/>
    <cellStyle name="Note 3" xfId="2501" hidden="1"/>
    <cellStyle name="Note 3" xfId="2534" hidden="1"/>
    <cellStyle name="Note 3" xfId="2567" hidden="1"/>
    <cellStyle name="Note 3" xfId="2600" hidden="1"/>
    <cellStyle name="Note 3" xfId="2633" hidden="1"/>
    <cellStyle name="Note 3" xfId="2666" hidden="1"/>
    <cellStyle name="Note 3" xfId="1060" hidden="1"/>
    <cellStyle name="Note 3" xfId="2780" hidden="1"/>
    <cellStyle name="Note 3" xfId="2817" hidden="1"/>
    <cellStyle name="Note 3" xfId="2850" hidden="1"/>
    <cellStyle name="Note 3" xfId="2882" hidden="1"/>
    <cellStyle name="Note 3" xfId="2914" hidden="1"/>
    <cellStyle name="Note 3" xfId="2947" hidden="1"/>
    <cellStyle name="Note 3" xfId="2979" hidden="1"/>
    <cellStyle name="Note 3" xfId="3012" hidden="1"/>
    <cellStyle name="Note 3" xfId="3044" hidden="1"/>
    <cellStyle name="Note 3" xfId="3077" hidden="1"/>
    <cellStyle name="Note 3" xfId="3110" hidden="1"/>
    <cellStyle name="Note 3" xfId="3143" hidden="1"/>
    <cellStyle name="Note 3" xfId="3176" hidden="1"/>
    <cellStyle name="Note 3" xfId="3209" hidden="1"/>
    <cellStyle name="Note 3" xfId="3242" hidden="1"/>
    <cellStyle name="Note 3" xfId="3293" hidden="1"/>
    <cellStyle name="Note 3" xfId="3330" hidden="1"/>
    <cellStyle name="Note 3" xfId="3363" hidden="1"/>
    <cellStyle name="Note 3" xfId="3395" hidden="1"/>
    <cellStyle name="Note 3" xfId="3427" hidden="1"/>
    <cellStyle name="Note 3" xfId="3460" hidden="1"/>
    <cellStyle name="Note 3" xfId="3492" hidden="1"/>
    <cellStyle name="Note 3" xfId="3525" hidden="1"/>
    <cellStyle name="Note 3" xfId="3557" hidden="1"/>
    <cellStyle name="Note 3" xfId="3590" hidden="1"/>
    <cellStyle name="Note 3" xfId="3623" hidden="1"/>
    <cellStyle name="Note 3" xfId="3656" hidden="1"/>
    <cellStyle name="Note 3" xfId="3689" hidden="1"/>
    <cellStyle name="Note 3" xfId="3722" hidden="1"/>
    <cellStyle name="Note 3" xfId="3270" hidden="1"/>
    <cellStyle name="Note 3" xfId="3770" hidden="1"/>
    <cellStyle name="Note 3" xfId="3807" hidden="1"/>
    <cellStyle name="Note 3" xfId="3840" hidden="1"/>
    <cellStyle name="Note 3" xfId="3872" hidden="1"/>
    <cellStyle name="Note 3" xfId="3904" hidden="1"/>
    <cellStyle name="Note 3" xfId="3937" hidden="1"/>
    <cellStyle name="Note 3" xfId="3969" hidden="1"/>
    <cellStyle name="Note 3" xfId="4002" hidden="1"/>
    <cellStyle name="Note 3" xfId="4034" hidden="1"/>
    <cellStyle name="Note 3" xfId="4067" hidden="1"/>
    <cellStyle name="Note 3" xfId="4100" hidden="1"/>
    <cellStyle name="Note 3" xfId="4133" hidden="1"/>
    <cellStyle name="Note 3" xfId="4166" hidden="1"/>
    <cellStyle name="Note 3" xfId="4199" hidden="1"/>
    <cellStyle name="Note 3" xfId="1723"/>
    <cellStyle name="Note 3 2" xfId="1663"/>
    <cellStyle name="Összesen" xfId="203"/>
    <cellStyle name="Output 2" xfId="1"/>
    <cellStyle name="Output 2 2" xfId="1664"/>
    <cellStyle name="Output 2 3" xfId="2757"/>
    <cellStyle name="Output 3" xfId="204" hidden="1"/>
    <cellStyle name="Output 3" xfId="263" hidden="1"/>
    <cellStyle name="Output 3" xfId="296" hidden="1"/>
    <cellStyle name="Output 3" xfId="329" hidden="1"/>
    <cellStyle name="Output 3" xfId="362" hidden="1"/>
    <cellStyle name="Output 3" xfId="395" hidden="1"/>
    <cellStyle name="Output 3" xfId="428" hidden="1"/>
    <cellStyle name="Output 3" xfId="461" hidden="1"/>
    <cellStyle name="Output 3" xfId="494" hidden="1"/>
    <cellStyle name="Output 3" xfId="527" hidden="1"/>
    <cellStyle name="Output 3" xfId="560" hidden="1"/>
    <cellStyle name="Output 3" xfId="593" hidden="1"/>
    <cellStyle name="Output 3" xfId="630" hidden="1"/>
    <cellStyle name="Output 3" xfId="663" hidden="1"/>
    <cellStyle name="Output 3" xfId="695" hidden="1"/>
    <cellStyle name="Output 3" xfId="727" hidden="1"/>
    <cellStyle name="Output 3" xfId="760" hidden="1"/>
    <cellStyle name="Output 3" xfId="792" hidden="1"/>
    <cellStyle name="Output 3" xfId="825" hidden="1"/>
    <cellStyle name="Output 3" xfId="857" hidden="1"/>
    <cellStyle name="Output 3" xfId="890" hidden="1"/>
    <cellStyle name="Output 3" xfId="923" hidden="1"/>
    <cellStyle name="Output 3" xfId="956" hidden="1"/>
    <cellStyle name="Output 3" xfId="989" hidden="1"/>
    <cellStyle name="Output 3" xfId="1022" hidden="1"/>
    <cellStyle name="Output 3" xfId="1055" hidden="1"/>
    <cellStyle name="Output 3" xfId="1095" hidden="1"/>
    <cellStyle name="Output 3" xfId="1133" hidden="1"/>
    <cellStyle name="Output 3" xfId="1166" hidden="1"/>
    <cellStyle name="Output 3" xfId="1198" hidden="1"/>
    <cellStyle name="Output 3" xfId="1230" hidden="1"/>
    <cellStyle name="Output 3" xfId="1263" hidden="1"/>
    <cellStyle name="Output 3" xfId="1295" hidden="1"/>
    <cellStyle name="Output 3" xfId="1328" hidden="1"/>
    <cellStyle name="Output 3" xfId="1360" hidden="1"/>
    <cellStyle name="Output 3" xfId="1393" hidden="1"/>
    <cellStyle name="Output 3" xfId="1426" hidden="1"/>
    <cellStyle name="Output 3" xfId="1459" hidden="1"/>
    <cellStyle name="Output 3" xfId="1492" hidden="1"/>
    <cellStyle name="Output 3" xfId="1525" hidden="1"/>
    <cellStyle name="Output 3" xfId="1558" hidden="1"/>
    <cellStyle name="Output 3" xfId="1772" hidden="1"/>
    <cellStyle name="Output 3" xfId="1809" hidden="1"/>
    <cellStyle name="Output 3" xfId="1842" hidden="1"/>
    <cellStyle name="Output 3" xfId="1874" hidden="1"/>
    <cellStyle name="Output 3" xfId="1906" hidden="1"/>
    <cellStyle name="Output 3" xfId="1939" hidden="1"/>
    <cellStyle name="Output 3" xfId="1971" hidden="1"/>
    <cellStyle name="Output 3" xfId="2004" hidden="1"/>
    <cellStyle name="Output 3" xfId="2036" hidden="1"/>
    <cellStyle name="Output 3" xfId="2069" hidden="1"/>
    <cellStyle name="Output 3" xfId="2102" hidden="1"/>
    <cellStyle name="Output 3" xfId="2135" hidden="1"/>
    <cellStyle name="Output 3" xfId="2168" hidden="1"/>
    <cellStyle name="Output 3" xfId="2201" hidden="1"/>
    <cellStyle name="Output 3" xfId="2227" hidden="1"/>
    <cellStyle name="Output 3" xfId="2249" hidden="1"/>
    <cellStyle name="Output 3" xfId="2286" hidden="1"/>
    <cellStyle name="Output 3" xfId="2319" hidden="1"/>
    <cellStyle name="Output 3" xfId="2351" hidden="1"/>
    <cellStyle name="Output 3" xfId="2383" hidden="1"/>
    <cellStyle name="Output 3" xfId="2416" hidden="1"/>
    <cellStyle name="Output 3" xfId="2448" hidden="1"/>
    <cellStyle name="Output 3" xfId="2481" hidden="1"/>
    <cellStyle name="Output 3" xfId="2513" hidden="1"/>
    <cellStyle name="Output 3" xfId="2546" hidden="1"/>
    <cellStyle name="Output 3" xfId="2579" hidden="1"/>
    <cellStyle name="Output 3" xfId="2612" hidden="1"/>
    <cellStyle name="Output 3" xfId="2645" hidden="1"/>
    <cellStyle name="Output 3" xfId="2678" hidden="1"/>
    <cellStyle name="Output 3" xfId="2704" hidden="1"/>
    <cellStyle name="Output 3" xfId="2792" hidden="1"/>
    <cellStyle name="Output 3" xfId="2829" hidden="1"/>
    <cellStyle name="Output 3" xfId="2862" hidden="1"/>
    <cellStyle name="Output 3" xfId="2894" hidden="1"/>
    <cellStyle name="Output 3" xfId="2926" hidden="1"/>
    <cellStyle name="Output 3" xfId="2959" hidden="1"/>
    <cellStyle name="Output 3" xfId="2991" hidden="1"/>
    <cellStyle name="Output 3" xfId="3024" hidden="1"/>
    <cellStyle name="Output 3" xfId="3056" hidden="1"/>
    <cellStyle name="Output 3" xfId="3089" hidden="1"/>
    <cellStyle name="Output 3" xfId="3122" hidden="1"/>
    <cellStyle name="Output 3" xfId="3155" hidden="1"/>
    <cellStyle name="Output 3" xfId="3188" hidden="1"/>
    <cellStyle name="Output 3" xfId="3221" hidden="1"/>
    <cellStyle name="Output 3" xfId="3254" hidden="1"/>
    <cellStyle name="Output 3" xfId="3305" hidden="1"/>
    <cellStyle name="Output 3" xfId="3342" hidden="1"/>
    <cellStyle name="Output 3" xfId="3375" hidden="1"/>
    <cellStyle name="Output 3" xfId="3407" hidden="1"/>
    <cellStyle name="Output 3" xfId="3439" hidden="1"/>
    <cellStyle name="Output 3" xfId="3472" hidden="1"/>
    <cellStyle name="Output 3" xfId="3504" hidden="1"/>
    <cellStyle name="Output 3" xfId="3537" hidden="1"/>
    <cellStyle name="Output 3" xfId="3569" hidden="1"/>
    <cellStyle name="Output 3" xfId="3602" hidden="1"/>
    <cellStyle name="Output 3" xfId="3635" hidden="1"/>
    <cellStyle name="Output 3" xfId="3668" hidden="1"/>
    <cellStyle name="Output 3" xfId="3701" hidden="1"/>
    <cellStyle name="Output 3" xfId="3734" hidden="1"/>
    <cellStyle name="Output 3" xfId="3760" hidden="1"/>
    <cellStyle name="Output 3" xfId="3782" hidden="1"/>
    <cellStyle name="Output 3" xfId="3819" hidden="1"/>
    <cellStyle name="Output 3" xfId="3852" hidden="1"/>
    <cellStyle name="Output 3" xfId="3884" hidden="1"/>
    <cellStyle name="Output 3" xfId="3916" hidden="1"/>
    <cellStyle name="Output 3" xfId="3949" hidden="1"/>
    <cellStyle name="Output 3" xfId="3981" hidden="1"/>
    <cellStyle name="Output 3" xfId="4014" hidden="1"/>
    <cellStyle name="Output 3" xfId="4046" hidden="1"/>
    <cellStyle name="Output 3" xfId="4079" hidden="1"/>
    <cellStyle name="Output 3" xfId="4112" hidden="1"/>
    <cellStyle name="Output 3" xfId="4145" hidden="1"/>
    <cellStyle name="Output 3" xfId="4178" hidden="1"/>
    <cellStyle name="Output 3" xfId="4211" hidden="1"/>
    <cellStyle name="Output 3" xfId="4237"/>
    <cellStyle name="Output 4" xfId="205"/>
    <cellStyle name="Percent" xfId="4240" builtinId="5"/>
    <cellStyle name="Percent 10" xfId="1564"/>
    <cellStyle name="Percent 11" xfId="2758"/>
    <cellStyle name="Percent 12" xfId="1562"/>
    <cellStyle name="Percent 2" xfId="206"/>
    <cellStyle name="Percent 2 2" xfId="1665"/>
    <cellStyle name="Percent 2 3" xfId="1666"/>
    <cellStyle name="Percent 2 4" xfId="1667"/>
    <cellStyle name="Percent 3" xfId="1668"/>
    <cellStyle name="Percent 4" xfId="1669"/>
    <cellStyle name="Percent 4 2" xfId="1670"/>
    <cellStyle name="Percent 5" xfId="1671"/>
    <cellStyle name="Percent 6" xfId="1672"/>
    <cellStyle name="Percent 7" xfId="1704"/>
    <cellStyle name="Percent 8" xfId="1708"/>
    <cellStyle name="Percent 9" xfId="1712"/>
    <cellStyle name="Porcentual 2" xfId="207"/>
    <cellStyle name="Porcentual 2 2" xfId="208"/>
    <cellStyle name="procent 2" xfId="1673"/>
    <cellStyle name="Prozent 2" xfId="209"/>
    <cellStyle name="Rossz" xfId="210"/>
    <cellStyle name="Salida" xfId="211"/>
    <cellStyle name="Semleges" xfId="212"/>
    <cellStyle name="showExposure" xfId="213"/>
    <cellStyle name="smItem" xfId="1674"/>
    <cellStyle name="smItem 10" xfId="1675"/>
    <cellStyle name="smItem 11" xfId="1676"/>
    <cellStyle name="smItem 12" xfId="1677"/>
    <cellStyle name="smItem 13" xfId="1678"/>
    <cellStyle name="smItem 14" xfId="1679"/>
    <cellStyle name="smItem 15" xfId="1680"/>
    <cellStyle name="smItem 16" xfId="1703"/>
    <cellStyle name="smItem 2" xfId="1681"/>
    <cellStyle name="smItem 2 10" xfId="1682"/>
    <cellStyle name="smItem 2 2" xfId="1683"/>
    <cellStyle name="smItem 2 3" xfId="1684"/>
    <cellStyle name="smItem 2 4" xfId="1685"/>
    <cellStyle name="smItem 2 5" xfId="1686"/>
    <cellStyle name="smItem 2 6" xfId="1687"/>
    <cellStyle name="smItem 2 7" xfId="1688"/>
    <cellStyle name="smItem 2 8" xfId="1689"/>
    <cellStyle name="smItem 2 9" xfId="1690"/>
    <cellStyle name="smItem 3" xfId="1691"/>
    <cellStyle name="smItem 4" xfId="1692"/>
    <cellStyle name="smItem 5" xfId="1693"/>
    <cellStyle name="smItem 6" xfId="1694"/>
    <cellStyle name="smItem 7" xfId="1695"/>
    <cellStyle name="smItem 8" xfId="1696"/>
    <cellStyle name="smItem 9" xfId="1697"/>
    <cellStyle name="Standard 2" xfId="214"/>
    <cellStyle name="Standard 3" xfId="215"/>
    <cellStyle name="Standard 3 2" xfId="216"/>
    <cellStyle name="Standard 4" xfId="217"/>
    <cellStyle name="Számítás" xfId="218"/>
    <cellStyle name="Texto de advertencia" xfId="219"/>
    <cellStyle name="Texto explicativo" xfId="220"/>
    <cellStyle name="Title 2" xfId="221"/>
    <cellStyle name="Title 2 2" xfId="1698"/>
    <cellStyle name="Title 2 3" xfId="2759"/>
    <cellStyle name="Title 3" xfId="222" hidden="1"/>
    <cellStyle name="Title 3" xfId="259" hidden="1"/>
    <cellStyle name="Title 3" xfId="292" hidden="1"/>
    <cellStyle name="Title 3" xfId="325" hidden="1"/>
    <cellStyle name="Title 3" xfId="358" hidden="1"/>
    <cellStyle name="Title 3" xfId="391" hidden="1"/>
    <cellStyle name="Title 3" xfId="424" hidden="1"/>
    <cellStyle name="Title 3" xfId="457" hidden="1"/>
    <cellStyle name="Title 3" xfId="490" hidden="1"/>
    <cellStyle name="Title 3" xfId="523" hidden="1"/>
    <cellStyle name="Title 3" xfId="556" hidden="1"/>
    <cellStyle name="Title 3" xfId="589" hidden="1"/>
    <cellStyle name="Title 3" xfId="626" hidden="1"/>
    <cellStyle name="Title 3" xfId="659" hidden="1"/>
    <cellStyle name="Title 3" xfId="691" hidden="1"/>
    <cellStyle name="Title 3" xfId="723" hidden="1"/>
    <cellStyle name="Title 3" xfId="756" hidden="1"/>
    <cellStyle name="Title 3" xfId="788" hidden="1"/>
    <cellStyle name="Title 3" xfId="821" hidden="1"/>
    <cellStyle name="Title 3" xfId="853" hidden="1"/>
    <cellStyle name="Title 3" xfId="886" hidden="1"/>
    <cellStyle name="Title 3" xfId="919" hidden="1"/>
    <cellStyle name="Title 3" xfId="952" hidden="1"/>
    <cellStyle name="Title 3" xfId="985" hidden="1"/>
    <cellStyle name="Title 3" xfId="1018" hidden="1"/>
    <cellStyle name="Title 3" xfId="1051" hidden="1"/>
    <cellStyle name="Title 3" xfId="1091" hidden="1"/>
    <cellStyle name="Title 3" xfId="1129" hidden="1"/>
    <cellStyle name="Title 3" xfId="1162" hidden="1"/>
    <cellStyle name="Title 3" xfId="1194" hidden="1"/>
    <cellStyle name="Title 3" xfId="1226" hidden="1"/>
    <cellStyle name="Title 3" xfId="1259" hidden="1"/>
    <cellStyle name="Title 3" xfId="1291" hidden="1"/>
    <cellStyle name="Title 3" xfId="1324" hidden="1"/>
    <cellStyle name="Title 3" xfId="1356" hidden="1"/>
    <cellStyle name="Title 3" xfId="1389" hidden="1"/>
    <cellStyle name="Title 3" xfId="1422" hidden="1"/>
    <cellStyle name="Title 3" xfId="1455" hidden="1"/>
    <cellStyle name="Title 3" xfId="1488" hidden="1"/>
    <cellStyle name="Title 3" xfId="1521" hidden="1"/>
    <cellStyle name="Title 3" xfId="1554" hidden="1"/>
    <cellStyle name="Title 3" xfId="1768" hidden="1"/>
    <cellStyle name="Title 3" xfId="1805" hidden="1"/>
    <cellStyle name="Title 3" xfId="1838" hidden="1"/>
    <cellStyle name="Title 3" xfId="1870" hidden="1"/>
    <cellStyle name="Title 3" xfId="1902" hidden="1"/>
    <cellStyle name="Title 3" xfId="1935" hidden="1"/>
    <cellStyle name="Title 3" xfId="1967" hidden="1"/>
    <cellStyle name="Title 3" xfId="2000" hidden="1"/>
    <cellStyle name="Title 3" xfId="2032" hidden="1"/>
    <cellStyle name="Title 3" xfId="2065" hidden="1"/>
    <cellStyle name="Title 3" xfId="2098" hidden="1"/>
    <cellStyle name="Title 3" xfId="2131" hidden="1"/>
    <cellStyle name="Title 3" xfId="2164" hidden="1"/>
    <cellStyle name="Title 3" xfId="2197" hidden="1"/>
    <cellStyle name="Title 3" xfId="1741" hidden="1"/>
    <cellStyle name="Title 3" xfId="2245" hidden="1"/>
    <cellStyle name="Title 3" xfId="2282" hidden="1"/>
    <cellStyle name="Title 3" xfId="2315" hidden="1"/>
    <cellStyle name="Title 3" xfId="2347" hidden="1"/>
    <cellStyle name="Title 3" xfId="2379" hidden="1"/>
    <cellStyle name="Title 3" xfId="2412" hidden="1"/>
    <cellStyle name="Title 3" xfId="2444" hidden="1"/>
    <cellStyle name="Title 3" xfId="2477" hidden="1"/>
    <cellStyle name="Title 3" xfId="2509" hidden="1"/>
    <cellStyle name="Title 3" xfId="2542" hidden="1"/>
    <cellStyle name="Title 3" xfId="2575" hidden="1"/>
    <cellStyle name="Title 3" xfId="2608" hidden="1"/>
    <cellStyle name="Title 3" xfId="2641" hidden="1"/>
    <cellStyle name="Title 3" xfId="2674" hidden="1"/>
    <cellStyle name="Title 3" xfId="1064" hidden="1"/>
    <cellStyle name="Title 3" xfId="2788" hidden="1"/>
    <cellStyle name="Title 3" xfId="2825" hidden="1"/>
    <cellStyle name="Title 3" xfId="2858" hidden="1"/>
    <cellStyle name="Title 3" xfId="2890" hidden="1"/>
    <cellStyle name="Title 3" xfId="2922" hidden="1"/>
    <cellStyle name="Title 3" xfId="2955" hidden="1"/>
    <cellStyle name="Title 3" xfId="2987" hidden="1"/>
    <cellStyle name="Title 3" xfId="3020" hidden="1"/>
    <cellStyle name="Title 3" xfId="3052" hidden="1"/>
    <cellStyle name="Title 3" xfId="3085" hidden="1"/>
    <cellStyle name="Title 3" xfId="3118" hidden="1"/>
    <cellStyle name="Title 3" xfId="3151" hidden="1"/>
    <cellStyle name="Title 3" xfId="3184" hidden="1"/>
    <cellStyle name="Title 3" xfId="3217" hidden="1"/>
    <cellStyle name="Title 3" xfId="3250" hidden="1"/>
    <cellStyle name="Title 3" xfId="3301" hidden="1"/>
    <cellStyle name="Title 3" xfId="3338" hidden="1"/>
    <cellStyle name="Title 3" xfId="3371" hidden="1"/>
    <cellStyle name="Title 3" xfId="3403" hidden="1"/>
    <cellStyle name="Title 3" xfId="3435" hidden="1"/>
    <cellStyle name="Title 3" xfId="3468" hidden="1"/>
    <cellStyle name="Title 3" xfId="3500" hidden="1"/>
    <cellStyle name="Title 3" xfId="3533" hidden="1"/>
    <cellStyle name="Title 3" xfId="3565" hidden="1"/>
    <cellStyle name="Title 3" xfId="3598" hidden="1"/>
    <cellStyle name="Title 3" xfId="3631" hidden="1"/>
    <cellStyle name="Title 3" xfId="3664" hidden="1"/>
    <cellStyle name="Title 3" xfId="3697" hidden="1"/>
    <cellStyle name="Title 3" xfId="3730" hidden="1"/>
    <cellStyle name="Title 3" xfId="3274" hidden="1"/>
    <cellStyle name="Title 3" xfId="3778" hidden="1"/>
    <cellStyle name="Title 3" xfId="3815" hidden="1"/>
    <cellStyle name="Title 3" xfId="3848" hidden="1"/>
    <cellStyle name="Title 3" xfId="3880" hidden="1"/>
    <cellStyle name="Title 3" xfId="3912" hidden="1"/>
    <cellStyle name="Title 3" xfId="3945" hidden="1"/>
    <cellStyle name="Title 3" xfId="3977" hidden="1"/>
    <cellStyle name="Title 3" xfId="4010" hidden="1"/>
    <cellStyle name="Title 3" xfId="4042" hidden="1"/>
    <cellStyle name="Title 3" xfId="4075" hidden="1"/>
    <cellStyle name="Title 3" xfId="4108" hidden="1"/>
    <cellStyle name="Title 3" xfId="4141" hidden="1"/>
    <cellStyle name="Title 3" xfId="4174" hidden="1"/>
    <cellStyle name="Title 3" xfId="4207" hidden="1"/>
    <cellStyle name="Title 3" xfId="1724"/>
    <cellStyle name="Title 3 2" xfId="1699"/>
    <cellStyle name="Title 4" xfId="1700"/>
    <cellStyle name="Título" xfId="223"/>
    <cellStyle name="Título 1" xfId="224"/>
    <cellStyle name="Título 2" xfId="225"/>
    <cellStyle name="Título 3" xfId="226"/>
    <cellStyle name="Título_20091015 DE_Proposed amendments to CR SEC_MKR" xfId="227"/>
    <cellStyle name="Total 2" xfId="228"/>
    <cellStyle name="Total 2 2" xfId="1701"/>
    <cellStyle name="Total 2 3" xfId="2760"/>
    <cellStyle name="Warning Text 2" xfId="229"/>
    <cellStyle name="Warning Text 2 2" xfId="1702"/>
    <cellStyle name="Warning Text 2 3" xfId="2761"/>
    <cellStyle name="Warning Text 3" xfId="230" hidden="1"/>
    <cellStyle name="Warning Text 3" xfId="261" hidden="1"/>
    <cellStyle name="Warning Text 3" xfId="294" hidden="1"/>
    <cellStyle name="Warning Text 3" xfId="327" hidden="1"/>
    <cellStyle name="Warning Text 3" xfId="360" hidden="1"/>
    <cellStyle name="Warning Text 3" xfId="393" hidden="1"/>
    <cellStyle name="Warning Text 3" xfId="426" hidden="1"/>
    <cellStyle name="Warning Text 3" xfId="459" hidden="1"/>
    <cellStyle name="Warning Text 3" xfId="492" hidden="1"/>
    <cellStyle name="Warning Text 3" xfId="525" hidden="1"/>
    <cellStyle name="Warning Text 3" xfId="558" hidden="1"/>
    <cellStyle name="Warning Text 3" xfId="591" hidden="1"/>
    <cellStyle name="Warning Text 3" xfId="628" hidden="1"/>
    <cellStyle name="Warning Text 3" xfId="661" hidden="1"/>
    <cellStyle name="Warning Text 3" xfId="693" hidden="1"/>
    <cellStyle name="Warning Text 3" xfId="725" hidden="1"/>
    <cellStyle name="Warning Text 3" xfId="758" hidden="1"/>
    <cellStyle name="Warning Text 3" xfId="790" hidden="1"/>
    <cellStyle name="Warning Text 3" xfId="823" hidden="1"/>
    <cellStyle name="Warning Text 3" xfId="855" hidden="1"/>
    <cellStyle name="Warning Text 3" xfId="888" hidden="1"/>
    <cellStyle name="Warning Text 3" xfId="921" hidden="1"/>
    <cellStyle name="Warning Text 3" xfId="954" hidden="1"/>
    <cellStyle name="Warning Text 3" xfId="987" hidden="1"/>
    <cellStyle name="Warning Text 3" xfId="1020" hidden="1"/>
    <cellStyle name="Warning Text 3" xfId="1053" hidden="1"/>
    <cellStyle name="Warning Text 3" xfId="1093" hidden="1"/>
    <cellStyle name="Warning Text 3" xfId="1131" hidden="1"/>
    <cellStyle name="Warning Text 3" xfId="1164" hidden="1"/>
    <cellStyle name="Warning Text 3" xfId="1196" hidden="1"/>
    <cellStyle name="Warning Text 3" xfId="1228" hidden="1"/>
    <cellStyle name="Warning Text 3" xfId="1261" hidden="1"/>
    <cellStyle name="Warning Text 3" xfId="1293" hidden="1"/>
    <cellStyle name="Warning Text 3" xfId="1326" hidden="1"/>
    <cellStyle name="Warning Text 3" xfId="1358" hidden="1"/>
    <cellStyle name="Warning Text 3" xfId="1391" hidden="1"/>
    <cellStyle name="Warning Text 3" xfId="1424" hidden="1"/>
    <cellStyle name="Warning Text 3" xfId="1457" hidden="1"/>
    <cellStyle name="Warning Text 3" xfId="1490" hidden="1"/>
    <cellStyle name="Warning Text 3" xfId="1523" hidden="1"/>
    <cellStyle name="Warning Text 3" xfId="1556" hidden="1"/>
    <cellStyle name="Warning Text 3" xfId="1770" hidden="1"/>
    <cellStyle name="Warning Text 3" xfId="1807" hidden="1"/>
    <cellStyle name="Warning Text 3" xfId="1840" hidden="1"/>
    <cellStyle name="Warning Text 3" xfId="1872" hidden="1"/>
    <cellStyle name="Warning Text 3" xfId="1904" hidden="1"/>
    <cellStyle name="Warning Text 3" xfId="1937" hidden="1"/>
    <cellStyle name="Warning Text 3" xfId="1969" hidden="1"/>
    <cellStyle name="Warning Text 3" xfId="2002" hidden="1"/>
    <cellStyle name="Warning Text 3" xfId="2034" hidden="1"/>
    <cellStyle name="Warning Text 3" xfId="2067" hidden="1"/>
    <cellStyle name="Warning Text 3" xfId="2100" hidden="1"/>
    <cellStyle name="Warning Text 3" xfId="2133" hidden="1"/>
    <cellStyle name="Warning Text 3" xfId="2166" hidden="1"/>
    <cellStyle name="Warning Text 3" xfId="2199" hidden="1"/>
    <cellStyle name="Warning Text 3" xfId="2225" hidden="1"/>
    <cellStyle name="Warning Text 3" xfId="2247" hidden="1"/>
    <cellStyle name="Warning Text 3" xfId="2284" hidden="1"/>
    <cellStyle name="Warning Text 3" xfId="2317" hidden="1"/>
    <cellStyle name="Warning Text 3" xfId="2349" hidden="1"/>
    <cellStyle name="Warning Text 3" xfId="2381" hidden="1"/>
    <cellStyle name="Warning Text 3" xfId="2414" hidden="1"/>
    <cellStyle name="Warning Text 3" xfId="2446" hidden="1"/>
    <cellStyle name="Warning Text 3" xfId="2479" hidden="1"/>
    <cellStyle name="Warning Text 3" xfId="2511" hidden="1"/>
    <cellStyle name="Warning Text 3" xfId="2544" hidden="1"/>
    <cellStyle name="Warning Text 3" xfId="2577" hidden="1"/>
    <cellStyle name="Warning Text 3" xfId="2610" hidden="1"/>
    <cellStyle name="Warning Text 3" xfId="2643" hidden="1"/>
    <cellStyle name="Warning Text 3" xfId="2676" hidden="1"/>
    <cellStyle name="Warning Text 3" xfId="2702" hidden="1"/>
    <cellStyle name="Warning Text 3" xfId="2790" hidden="1"/>
    <cellStyle name="Warning Text 3" xfId="2827" hidden="1"/>
    <cellStyle name="Warning Text 3" xfId="2860" hidden="1"/>
    <cellStyle name="Warning Text 3" xfId="2892" hidden="1"/>
    <cellStyle name="Warning Text 3" xfId="2924" hidden="1"/>
    <cellStyle name="Warning Text 3" xfId="2957" hidden="1"/>
    <cellStyle name="Warning Text 3" xfId="2989" hidden="1"/>
    <cellStyle name="Warning Text 3" xfId="3022" hidden="1"/>
    <cellStyle name="Warning Text 3" xfId="3054" hidden="1"/>
    <cellStyle name="Warning Text 3" xfId="3087" hidden="1"/>
    <cellStyle name="Warning Text 3" xfId="3120" hidden="1"/>
    <cellStyle name="Warning Text 3" xfId="3153" hidden="1"/>
    <cellStyle name="Warning Text 3" xfId="3186" hidden="1"/>
    <cellStyle name="Warning Text 3" xfId="3219" hidden="1"/>
    <cellStyle name="Warning Text 3" xfId="3252" hidden="1"/>
    <cellStyle name="Warning Text 3" xfId="3303" hidden="1"/>
    <cellStyle name="Warning Text 3" xfId="3340" hidden="1"/>
    <cellStyle name="Warning Text 3" xfId="3373" hidden="1"/>
    <cellStyle name="Warning Text 3" xfId="3405" hidden="1"/>
    <cellStyle name="Warning Text 3" xfId="3437" hidden="1"/>
    <cellStyle name="Warning Text 3" xfId="3470" hidden="1"/>
    <cellStyle name="Warning Text 3" xfId="3502" hidden="1"/>
    <cellStyle name="Warning Text 3" xfId="3535" hidden="1"/>
    <cellStyle name="Warning Text 3" xfId="3567" hidden="1"/>
    <cellStyle name="Warning Text 3" xfId="3600" hidden="1"/>
    <cellStyle name="Warning Text 3" xfId="3633" hidden="1"/>
    <cellStyle name="Warning Text 3" xfId="3666" hidden="1"/>
    <cellStyle name="Warning Text 3" xfId="3699" hidden="1"/>
    <cellStyle name="Warning Text 3" xfId="3732" hidden="1"/>
    <cellStyle name="Warning Text 3" xfId="3758" hidden="1"/>
    <cellStyle name="Warning Text 3" xfId="3780" hidden="1"/>
    <cellStyle name="Warning Text 3" xfId="3817" hidden="1"/>
    <cellStyle name="Warning Text 3" xfId="3850" hidden="1"/>
    <cellStyle name="Warning Text 3" xfId="3882" hidden="1"/>
    <cellStyle name="Warning Text 3" xfId="3914" hidden="1"/>
    <cellStyle name="Warning Text 3" xfId="3947" hidden="1"/>
    <cellStyle name="Warning Text 3" xfId="3979" hidden="1"/>
    <cellStyle name="Warning Text 3" xfId="4012" hidden="1"/>
    <cellStyle name="Warning Text 3" xfId="4044" hidden="1"/>
    <cellStyle name="Warning Text 3" xfId="4077" hidden="1"/>
    <cellStyle name="Warning Text 3" xfId="4110" hidden="1"/>
    <cellStyle name="Warning Text 3" xfId="4143" hidden="1"/>
    <cellStyle name="Warning Text 3" xfId="4176" hidden="1"/>
    <cellStyle name="Warning Text 3" xfId="4209" hidden="1"/>
    <cellStyle name="Warning Text 3" xfId="4235"/>
    <cellStyle name="Warning Text 4" xfId="231"/>
  </cellStyles>
  <dxfs count="49">
    <dxf>
      <fill>
        <patternFill>
          <bgColor rgb="FF92D050"/>
        </patternFill>
      </fill>
    </dxf>
    <dxf>
      <fill>
        <patternFill>
          <bgColor rgb="FFFF0000"/>
        </patternFill>
      </fill>
    </dxf>
    <dxf>
      <fill>
        <patternFill>
          <bgColor theme="9"/>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9"/>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9"/>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theme="0" tint="-0.24994659260841701"/>
        </patternFill>
      </fill>
    </dxf>
    <dxf>
      <fill>
        <patternFill>
          <bgColor rgb="FF92D050"/>
        </patternFill>
      </fill>
    </dxf>
    <dxf>
      <fill>
        <patternFill>
          <bgColor rgb="FFFFC000"/>
        </patternFill>
      </fill>
    </dxf>
    <dxf>
      <fill>
        <patternFill>
          <bgColor theme="0"/>
        </patternFill>
      </fill>
    </dxf>
    <dxf>
      <fill>
        <patternFill>
          <bgColor rgb="FF92D050"/>
        </patternFill>
      </fill>
    </dxf>
    <dxf>
      <fill>
        <patternFill>
          <bgColor rgb="FFFF0000"/>
        </patternFill>
      </fill>
    </dxf>
    <dxf>
      <fill>
        <patternFill>
          <bgColor rgb="FFFFC000"/>
        </patternFill>
      </fill>
    </dxf>
    <dxf>
      <fill>
        <patternFill>
          <bgColor theme="0"/>
        </patternFill>
      </fill>
    </dxf>
    <dxf>
      <fill>
        <patternFill>
          <bgColor rgb="FF92D050"/>
        </patternFill>
      </fill>
    </dxf>
    <dxf>
      <fill>
        <patternFill>
          <bgColor rgb="FFFF0000"/>
        </patternFill>
      </fill>
    </dxf>
    <dxf>
      <fill>
        <patternFill>
          <bgColor rgb="FFFFC000"/>
        </patternFill>
      </fill>
    </dxf>
    <dxf>
      <font>
        <sz val="10"/>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s>
  <tableStyles count="1" defaultTableStyle="TableStyleMedium2" defaultPivotStyle="PivotStyleLight16">
    <tableStyle name="MySlicerStyle" pivot="0" table="0" count="2">
      <tableStyleElement type="wholeTable" dxfId="48"/>
      <tableStyleElement type="headerRow" dxfId="47"/>
    </tableStyle>
  </tableStyles>
  <colors>
    <mruColors>
      <color rgb="FFC0C0C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SL_followed_link">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I24"/>
  <sheetViews>
    <sheetView showGridLines="0" tabSelected="1" zoomScaleNormal="100" zoomScaleSheetLayoutView="100" workbookViewId="0"/>
  </sheetViews>
  <sheetFormatPr defaultColWidth="0" defaultRowHeight="0" customHeight="1" zeroHeight="1" x14ac:dyDescent="0.25"/>
  <cols>
    <col min="1" max="1" width="5.6640625" style="99" customWidth="1"/>
    <col min="2" max="3" width="12.88671875" style="98" customWidth="1"/>
    <col min="4" max="4" width="67.88671875" style="99" customWidth="1"/>
    <col min="5" max="5" width="17.109375" style="99" customWidth="1"/>
    <col min="6" max="6" width="5.6640625" style="99" customWidth="1"/>
    <col min="7" max="7" width="14.33203125" style="99" customWidth="1"/>
    <col min="8" max="8" width="5.6640625" style="99" customWidth="1"/>
    <col min="9" max="9" width="0" style="99" hidden="1" customWidth="1"/>
    <col min="10" max="16384" width="9.109375" style="99" hidden="1"/>
  </cols>
  <sheetData>
    <row r="1" spans="2:7" ht="12.75" customHeight="1" thickBot="1" x14ac:dyDescent="0.25"/>
    <row r="2" spans="2:7" ht="13.5" customHeight="1" thickBot="1" x14ac:dyDescent="0.25">
      <c r="B2" s="272" t="s">
        <v>162</v>
      </c>
      <c r="C2" s="273"/>
      <c r="D2" s="273"/>
      <c r="E2" s="274"/>
    </row>
    <row r="3" spans="2:7" ht="12.75" customHeight="1" thickBot="1" x14ac:dyDescent="0.25">
      <c r="B3" s="100"/>
      <c r="C3" s="100"/>
      <c r="D3" s="101"/>
      <c r="E3" s="101"/>
      <c r="G3" s="101"/>
    </row>
    <row r="4" spans="2:7" ht="15.75" customHeight="1" thickBot="1" x14ac:dyDescent="0.25">
      <c r="B4" s="269" t="s">
        <v>19</v>
      </c>
      <c r="C4" s="270"/>
      <c r="D4" s="270"/>
      <c r="E4" s="271"/>
      <c r="G4" s="102" t="s">
        <v>96</v>
      </c>
    </row>
    <row r="5" spans="2:7" ht="26.25" thickBot="1" x14ac:dyDescent="0.25">
      <c r="B5" s="103" t="s">
        <v>131</v>
      </c>
      <c r="C5" s="104" t="s">
        <v>132</v>
      </c>
      <c r="D5" s="105" t="s">
        <v>133</v>
      </c>
      <c r="E5" s="106" t="s">
        <v>134</v>
      </c>
      <c r="G5" s="107" t="s">
        <v>20</v>
      </c>
    </row>
    <row r="6" spans="2:7" ht="15" customHeight="1" x14ac:dyDescent="0.2">
      <c r="B6" s="108" t="s">
        <v>66</v>
      </c>
      <c r="C6" s="109" t="s">
        <v>154</v>
      </c>
      <c r="D6" s="110" t="s">
        <v>21</v>
      </c>
      <c r="E6" s="111" t="s">
        <v>144</v>
      </c>
      <c r="G6" s="3" t="str">
        <f ca="1">IF(COUNTIF('1.0'!C20:C22,"NOT OK")=0,IF(COUNTIF('1.0'!C21,"WARNING")=0,"OK","WARNING"),"NOT OK")</f>
        <v>NOT OK</v>
      </c>
    </row>
    <row r="7" spans="2:7" ht="15" customHeight="1" x14ac:dyDescent="0.2">
      <c r="B7" s="108" t="s">
        <v>71</v>
      </c>
      <c r="C7" s="109" t="s">
        <v>155</v>
      </c>
      <c r="D7" s="109" t="s">
        <v>72</v>
      </c>
      <c r="E7" s="111" t="s">
        <v>179</v>
      </c>
      <c r="G7" s="2" t="str">
        <f>IF(COUNTIF('1.1'!K6:K15,"NOT OK")=0,"OK","NOT OK")</f>
        <v>NOT OK</v>
      </c>
    </row>
    <row r="8" spans="2:7" ht="15" customHeight="1" x14ac:dyDescent="0.2">
      <c r="B8" s="108">
        <v>1.2</v>
      </c>
      <c r="C8" s="109" t="s">
        <v>176</v>
      </c>
      <c r="D8" s="109" t="s">
        <v>177</v>
      </c>
      <c r="E8" s="111" t="s">
        <v>178</v>
      </c>
      <c r="G8" s="2" t="str">
        <f>IF(COUNTIF('1.2'!H6:H10,"NOT OK")=0,IF(COUNTIF('1.2'!H6:H10,"WARNING")=0,"OK","WARNING"),"NOT OK")</f>
        <v>NOT OK</v>
      </c>
    </row>
    <row r="9" spans="2:7" ht="15" customHeight="1" x14ac:dyDescent="0.2">
      <c r="B9" s="108" t="s">
        <v>22</v>
      </c>
      <c r="C9" s="109" t="s">
        <v>156</v>
      </c>
      <c r="D9" s="109" t="s">
        <v>70</v>
      </c>
      <c r="E9" s="111" t="s">
        <v>159</v>
      </c>
      <c r="G9" s="2" t="str">
        <f>IF(COUNTIF('2.0'!X7:X13,"NOT OK")=0,"OK","NOT OK")</f>
        <v>OK</v>
      </c>
    </row>
    <row r="10" spans="2:7" ht="15" customHeight="1" x14ac:dyDescent="0.2">
      <c r="B10" s="108" t="s">
        <v>23</v>
      </c>
      <c r="C10" s="109" t="s">
        <v>157</v>
      </c>
      <c r="D10" s="109" t="s">
        <v>35</v>
      </c>
      <c r="E10" s="111" t="s">
        <v>160</v>
      </c>
      <c r="G10" s="2" t="str">
        <f>IF(COUNTIF('3.0'!J7,"NOT OK")=0,"OK","NOT OK")</f>
        <v>NOT OK</v>
      </c>
    </row>
    <row r="11" spans="2:7" ht="15" customHeight="1" thickBot="1" x14ac:dyDescent="0.3">
      <c r="B11" s="112" t="s">
        <v>67</v>
      </c>
      <c r="C11" s="113" t="s">
        <v>158</v>
      </c>
      <c r="D11" s="113" t="s">
        <v>78</v>
      </c>
      <c r="E11" s="114" t="s">
        <v>161</v>
      </c>
      <c r="G11" s="39" t="str">
        <f>IF(COUNTIF('4.0'!L7:L11,"NOT OK")=0,"OK","NOT OK")</f>
        <v>NOT OK</v>
      </c>
    </row>
    <row r="12" spans="2:7" ht="12.75" customHeight="1" x14ac:dyDescent="0.25">
      <c r="B12" s="99"/>
      <c r="C12" s="99"/>
    </row>
    <row r="13" spans="2:7" ht="12.75" hidden="1" customHeight="1" x14ac:dyDescent="0.25">
      <c r="B13" s="99"/>
      <c r="C13" s="99"/>
    </row>
    <row r="14" spans="2:7" ht="13.2" hidden="1" x14ac:dyDescent="0.25">
      <c r="B14" s="99"/>
      <c r="C14" s="99"/>
    </row>
    <row r="15" spans="2:7" ht="13.2" hidden="1" x14ac:dyDescent="0.25">
      <c r="B15" s="99"/>
      <c r="C15" s="99"/>
    </row>
    <row r="16" spans="2:7" ht="13.2" hidden="1" x14ac:dyDescent="0.25">
      <c r="B16" s="99"/>
      <c r="C16" s="99"/>
    </row>
    <row r="17" spans="2:3" ht="13.2" hidden="1" x14ac:dyDescent="0.25"/>
    <row r="18" spans="2:3" ht="13.2" hidden="1" x14ac:dyDescent="0.25">
      <c r="B18" s="99"/>
      <c r="C18" s="99"/>
    </row>
    <row r="19" spans="2:3" ht="13.2" hidden="1" x14ac:dyDescent="0.25"/>
    <row r="20" spans="2:3" ht="12.75" hidden="1" customHeight="1" x14ac:dyDescent="0.25"/>
    <row r="21" spans="2:3" ht="12.75" hidden="1" customHeight="1" x14ac:dyDescent="0.25"/>
    <row r="22" spans="2:3" ht="12.75" hidden="1" customHeight="1" x14ac:dyDescent="0.25"/>
    <row r="23" spans="2:3" ht="12.75" hidden="1" customHeight="1" x14ac:dyDescent="0.25"/>
    <row r="24" spans="2:3" ht="12.75" hidden="1" customHeight="1" x14ac:dyDescent="0.25"/>
  </sheetData>
  <sheetProtection password="9BF7" sheet="1" objects="1" scenarios="1"/>
  <mergeCells count="2">
    <mergeCell ref="B4:E4"/>
    <mergeCell ref="B2:E2"/>
  </mergeCells>
  <conditionalFormatting sqref="G7:G11">
    <cfRule type="expression" dxfId="46" priority="14">
      <formula>G7="WARNING"</formula>
    </cfRule>
    <cfRule type="expression" dxfId="45" priority="15">
      <formula>G7="NOT OK"</formula>
    </cfRule>
    <cfRule type="expression" dxfId="44" priority="16">
      <formula>G7="OK"</formula>
    </cfRule>
  </conditionalFormatting>
  <conditionalFormatting sqref="G7:G8">
    <cfRule type="expression" dxfId="43" priority="10">
      <formula>G2="not applicable"</formula>
    </cfRule>
  </conditionalFormatting>
  <conditionalFormatting sqref="G6">
    <cfRule type="expression" dxfId="42" priority="2">
      <formula>G6="WARNING"</formula>
    </cfRule>
    <cfRule type="expression" dxfId="41" priority="3">
      <formula>G6="NOT OK"</formula>
    </cfRule>
    <cfRule type="expression" dxfId="40" priority="4">
      <formula>G6="OK"</formula>
    </cfRule>
  </conditionalFormatting>
  <conditionalFormatting sqref="G6">
    <cfRule type="expression" dxfId="39" priority="1">
      <formula>G1="not applicable"</formula>
    </cfRule>
  </conditionalFormatting>
  <printOptions horizontalCentered="1"/>
  <pageMargins left="0.23622047244094491" right="0.23622047244094491" top="0.74803149606299213" bottom="0.74803149606299213" header="0.31496062992125984" footer="0.31496062992125984"/>
  <pageSetup paperSize="9" orientation="landscape" r:id="rId1"/>
  <headerFooter>
    <oddFooter>&amp;A</oddFooter>
  </headerFooter>
  <ignoredErrors>
    <ignoredError sqref="B9:B11 B6:B7"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G38"/>
  <sheetViews>
    <sheetView showGridLines="0" zoomScaleNormal="100" zoomScaleSheetLayoutView="85" workbookViewId="0"/>
  </sheetViews>
  <sheetFormatPr defaultColWidth="0" defaultRowHeight="0" customHeight="1" zeroHeight="1" x14ac:dyDescent="0.3"/>
  <cols>
    <col min="1" max="1" width="5.6640625" style="115" customWidth="1"/>
    <col min="2" max="2" width="50" style="115" customWidth="1"/>
    <col min="3" max="6" width="14.33203125" style="115" customWidth="1"/>
    <col min="7" max="7" width="5.6640625" style="115" customWidth="1"/>
    <col min="8" max="16384" width="11.44140625" style="116" hidden="1"/>
  </cols>
  <sheetData>
    <row r="1" spans="1:7" ht="12.75" customHeight="1" thickBot="1" x14ac:dyDescent="0.3"/>
    <row r="2" spans="1:7" ht="13.5" customHeight="1" x14ac:dyDescent="0.25">
      <c r="B2" s="275" t="s">
        <v>163</v>
      </c>
      <c r="C2" s="276"/>
      <c r="D2" s="276"/>
      <c r="E2" s="276"/>
      <c r="F2" s="277"/>
    </row>
    <row r="3" spans="1:7" ht="13.5" customHeight="1" thickBot="1" x14ac:dyDescent="0.3">
      <c r="B3" s="117"/>
      <c r="C3" s="118"/>
      <c r="D3" s="119"/>
      <c r="E3" s="120" t="s">
        <v>140</v>
      </c>
      <c r="F3" s="121">
        <v>1.3</v>
      </c>
    </row>
    <row r="4" spans="1:7" ht="12.75" customHeight="1" thickBot="1" x14ac:dyDescent="0.35">
      <c r="B4" s="122"/>
      <c r="C4" s="122"/>
      <c r="D4" s="122"/>
      <c r="E4" s="122"/>
      <c r="F4" s="123"/>
      <c r="G4" s="124"/>
    </row>
    <row r="5" spans="1:7" ht="15.75" customHeight="1" thickBot="1" x14ac:dyDescent="0.35">
      <c r="B5" s="125" t="s">
        <v>79</v>
      </c>
      <c r="C5" s="283"/>
      <c r="D5" s="284"/>
      <c r="E5" s="284"/>
      <c r="F5" s="285"/>
      <c r="G5" s="126"/>
    </row>
    <row r="6" spans="1:7" ht="12.75" customHeight="1" thickBot="1" x14ac:dyDescent="0.35">
      <c r="B6" s="125"/>
      <c r="C6" s="127"/>
      <c r="D6" s="127"/>
      <c r="E6" s="127"/>
      <c r="F6" s="127"/>
      <c r="G6" s="128"/>
    </row>
    <row r="7" spans="1:7" ht="15.75" customHeight="1" thickBot="1" x14ac:dyDescent="0.35">
      <c r="B7" s="125" t="s">
        <v>80</v>
      </c>
      <c r="C7" s="283"/>
      <c r="D7" s="284"/>
      <c r="E7" s="284"/>
      <c r="F7" s="285"/>
      <c r="G7" s="126"/>
    </row>
    <row r="8" spans="1:7" ht="12.75" customHeight="1" thickBot="1" x14ac:dyDescent="0.35">
      <c r="B8" s="125"/>
      <c r="C8" s="129"/>
      <c r="D8" s="129"/>
      <c r="E8" s="129"/>
      <c r="F8" s="129"/>
      <c r="G8" s="130"/>
    </row>
    <row r="9" spans="1:7" ht="15.75" customHeight="1" thickBot="1" x14ac:dyDescent="0.35">
      <c r="B9" s="125" t="s">
        <v>81</v>
      </c>
      <c r="C9" s="283"/>
      <c r="D9" s="284"/>
      <c r="E9" s="284"/>
      <c r="F9" s="285"/>
      <c r="G9" s="126"/>
    </row>
    <row r="10" spans="1:7" s="131" customFormat="1" ht="12.75" customHeight="1" thickBot="1" x14ac:dyDescent="0.35">
      <c r="A10" s="115"/>
      <c r="B10" s="122"/>
      <c r="C10" s="122"/>
      <c r="D10" s="122"/>
      <c r="E10" s="122"/>
      <c r="F10" s="122"/>
      <c r="G10" s="130"/>
    </row>
    <row r="11" spans="1:7" ht="15.75" customHeight="1" thickBot="1" x14ac:dyDescent="0.35">
      <c r="B11" s="132" t="s">
        <v>0</v>
      </c>
      <c r="C11" s="286"/>
      <c r="D11" s="287"/>
      <c r="E11" s="287"/>
      <c r="F11" s="288"/>
      <c r="G11" s="126"/>
    </row>
    <row r="12" spans="1:7" s="131" customFormat="1" ht="12.75" customHeight="1" thickBot="1" x14ac:dyDescent="0.35">
      <c r="A12" s="115"/>
      <c r="B12" s="122"/>
      <c r="C12" s="122"/>
      <c r="D12" s="122"/>
      <c r="E12" s="122"/>
      <c r="F12" s="122"/>
      <c r="G12" s="130"/>
    </row>
    <row r="13" spans="1:7" ht="15.75" customHeight="1" thickBot="1" x14ac:dyDescent="0.35">
      <c r="B13" s="125" t="s">
        <v>195</v>
      </c>
      <c r="C13" s="283"/>
      <c r="D13" s="284"/>
      <c r="E13" s="284"/>
      <c r="F13" s="285"/>
      <c r="G13" s="126"/>
    </row>
    <row r="14" spans="1:7" s="131" customFormat="1" ht="12.75" customHeight="1" thickBot="1" x14ac:dyDescent="0.35">
      <c r="A14" s="115"/>
      <c r="B14" s="133"/>
      <c r="C14" s="122"/>
      <c r="D14" s="122"/>
      <c r="E14" s="122"/>
      <c r="F14" s="122"/>
      <c r="G14" s="130"/>
    </row>
    <row r="15" spans="1:7" ht="15.75" customHeight="1" thickBot="1" x14ac:dyDescent="0.35">
      <c r="B15" s="132" t="s">
        <v>135</v>
      </c>
      <c r="C15" s="289"/>
      <c r="D15" s="290"/>
      <c r="E15" s="290"/>
      <c r="F15" s="291"/>
      <c r="G15" s="126"/>
    </row>
    <row r="16" spans="1:7" ht="12.75" customHeight="1" thickBot="1" x14ac:dyDescent="0.35">
      <c r="B16" s="122"/>
      <c r="C16" s="122"/>
      <c r="D16" s="122"/>
      <c r="E16" s="122"/>
      <c r="F16" s="122"/>
      <c r="G16" s="130"/>
    </row>
    <row r="17" spans="1:7" ht="15.75" customHeight="1" thickBot="1" x14ac:dyDescent="0.35">
      <c r="B17" s="132" t="s">
        <v>136</v>
      </c>
      <c r="C17" s="289"/>
      <c r="D17" s="290"/>
      <c r="E17" s="290"/>
      <c r="F17" s="291"/>
      <c r="G17" s="126"/>
    </row>
    <row r="18" spans="1:7" s="131" customFormat="1" ht="12.75" customHeight="1" thickBot="1" x14ac:dyDescent="0.35">
      <c r="A18" s="124"/>
      <c r="B18" s="122"/>
      <c r="C18" s="134"/>
      <c r="D18" s="134"/>
      <c r="E18" s="134"/>
      <c r="F18" s="134"/>
      <c r="G18" s="126"/>
    </row>
    <row r="19" spans="1:7" s="131" customFormat="1" ht="15" thickBot="1" x14ac:dyDescent="0.35">
      <c r="A19" s="124"/>
      <c r="B19" s="292" t="s">
        <v>96</v>
      </c>
      <c r="C19" s="293"/>
      <c r="D19" s="293"/>
      <c r="E19" s="293"/>
      <c r="F19" s="294"/>
      <c r="G19" s="126"/>
    </row>
    <row r="20" spans="1:7" s="131" customFormat="1" ht="14.4" x14ac:dyDescent="0.3">
      <c r="A20" s="124"/>
      <c r="B20" s="42" t="s">
        <v>1</v>
      </c>
      <c r="C20" s="21" t="str">
        <f>IF(COUNTA(C5,C7,C9,C11,C13,C15,C17)=7,"OK","NOT OK")</f>
        <v>NOT OK</v>
      </c>
      <c r="D20" s="278" t="str">
        <f>IF(COUNTA(C5,C7,C9,C11,C13,C15,C17)=7,"","Some of the requested information above is missing.")</f>
        <v>Some of the requested information above is missing.</v>
      </c>
      <c r="E20" s="278"/>
      <c r="F20" s="279"/>
      <c r="G20" s="126"/>
    </row>
    <row r="21" spans="1:7" s="131" customFormat="1" ht="14.4" x14ac:dyDescent="0.3">
      <c r="A21" s="124"/>
      <c r="B21" s="43" t="s">
        <v>137</v>
      </c>
      <c r="C21" s="20" t="str">
        <f ca="1">IF(NOT(AND('1.0'!C36,C35,C38)),"NOT OK",IF(NOT(C37),"WARNING","OK"))</f>
        <v>NOT OK</v>
      </c>
      <c r="D21" s="295" t="str">
        <f>IF(NOT(C35),D35,IF(NOT(C36),D36,IF(NOT(C38),D38,IF(NOT(C37),D37,""))))</f>
        <v>End date &lt; Start date</v>
      </c>
      <c r="E21" s="295"/>
      <c r="F21" s="296"/>
      <c r="G21" s="126"/>
    </row>
    <row r="22" spans="1:7" s="131" customFormat="1" ht="15" thickBot="1" x14ac:dyDescent="0.35">
      <c r="A22" s="124"/>
      <c r="B22" s="44" t="s">
        <v>2</v>
      </c>
      <c r="C22" s="22" t="str">
        <f ca="1">IF(COUNTIF('1.0'!C24, C7&amp;"_Slotting_"&amp;C11&amp;"_"&amp;TEXT(DAY(C17),"00")&amp;TEXT(MONTH(C17),"00")&amp;TEXT(YEAR(C17),"0000")&amp;"_?.xlsx"), "OK", "NOT OK")</f>
        <v>NOT OK</v>
      </c>
      <c r="D22" s="280" t="str">
        <f ca="1">IF(C22="OK","","Filename does not match naming convention.")</f>
        <v>Filename does not match naming convention.</v>
      </c>
      <c r="E22" s="280"/>
      <c r="F22" s="281"/>
      <c r="G22" s="126"/>
    </row>
    <row r="23" spans="1:7" s="131" customFormat="1" ht="12.75" customHeight="1" thickBot="1" x14ac:dyDescent="0.35">
      <c r="A23" s="124"/>
      <c r="B23" s="135"/>
      <c r="C23" s="135"/>
      <c r="D23" s="135"/>
      <c r="E23" s="135"/>
      <c r="F23" s="135"/>
      <c r="G23" s="126"/>
    </row>
    <row r="24" spans="1:7" s="131" customFormat="1" ht="14.4" x14ac:dyDescent="0.3">
      <c r="A24" s="124"/>
      <c r="B24" s="42" t="s">
        <v>138</v>
      </c>
      <c r="C24" s="278" t="str">
        <f ca="1">REPLACE(LEFT(CELL("filename",A1),FIND("]",CELL("filename",A1))-1),1,FIND("[",CELL("filename",A1)),"")</f>
        <v>LEICode_Slotting_ModelID_EndOfObservationPeriod_versionNumber.xlsx</v>
      </c>
      <c r="D24" s="278"/>
      <c r="E24" s="278"/>
      <c r="F24" s="279"/>
      <c r="G24" s="126"/>
    </row>
    <row r="25" spans="1:7" s="131" customFormat="1" ht="15" thickBot="1" x14ac:dyDescent="0.35">
      <c r="A25" s="124"/>
      <c r="B25" s="44" t="s">
        <v>139</v>
      </c>
      <c r="C25" s="280" t="str">
        <f t="shared" ref="C25" si="0">C7&amp;"_Slotting_"&amp;C11&amp;"_"&amp;IF(DAY(C17)&lt;10,"0","")&amp;DAY(C17)&amp;IF(MONTH(C17)&lt;10,"0","")&amp;MONTH(C17)&amp;YEAR(C17)&amp;"_[#].xlsx"</f>
        <v>_Slotting__00011900_[#].xlsx</v>
      </c>
      <c r="D25" s="280"/>
      <c r="E25" s="280"/>
      <c r="F25" s="281"/>
      <c r="G25" s="126"/>
    </row>
    <row r="26" spans="1:7" s="131" customFormat="1" ht="12.75" customHeight="1" x14ac:dyDescent="0.3">
      <c r="A26" s="124"/>
      <c r="B26" s="136"/>
      <c r="C26" s="137"/>
      <c r="D26" s="137"/>
      <c r="E26" s="137"/>
      <c r="F26" s="137"/>
      <c r="G26" s="126"/>
    </row>
    <row r="27" spans="1:7" s="131" customFormat="1" ht="14.4" hidden="1" x14ac:dyDescent="0.3">
      <c r="A27" s="124"/>
      <c r="B27" s="124"/>
      <c r="C27" s="137"/>
      <c r="D27" s="137"/>
      <c r="E27" s="137"/>
      <c r="F27" s="137"/>
      <c r="G27" s="126"/>
    </row>
    <row r="28" spans="1:7" ht="12.75" hidden="1" customHeight="1" x14ac:dyDescent="0.3">
      <c r="B28" s="115" t="s">
        <v>206</v>
      </c>
      <c r="C28" s="138">
        <f ca="1">TODAY()</f>
        <v>44167</v>
      </c>
    </row>
    <row r="29" spans="1:7" s="131" customFormat="1" ht="14.4" hidden="1" x14ac:dyDescent="0.3">
      <c r="A29" s="115"/>
      <c r="B29" s="115" t="s">
        <v>3</v>
      </c>
      <c r="C29" s="282" t="str">
        <f t="shared" ref="C29" si="1">C7&amp;"_Slotting_"&amp;C11&amp;"_"&amp;IF(DAY(C17)&lt;10,"0","")&amp;DAY(C17)&amp;IF(MONTH(C17)&lt;10,"0","")&amp;MONTH(C17)&amp;YEAR(C17)&amp;"_"</f>
        <v>_Slotting__00011900_</v>
      </c>
      <c r="D29" s="282"/>
      <c r="E29" s="282"/>
      <c r="F29" s="282"/>
      <c r="G29" s="124"/>
    </row>
    <row r="30" spans="1:7" ht="14.4" hidden="1" x14ac:dyDescent="0.3">
      <c r="B30" s="115" t="s">
        <v>4</v>
      </c>
      <c r="C30" s="282" t="str">
        <f ca="1">LEFT(C24,C31)</f>
        <v>LEICode_Slotting_Mod</v>
      </c>
      <c r="D30" s="282"/>
      <c r="E30" s="282"/>
      <c r="F30" s="282"/>
    </row>
    <row r="31" spans="1:7" ht="12.75" hidden="1" customHeight="1" x14ac:dyDescent="0.3">
      <c r="B31" s="115" t="s">
        <v>5</v>
      </c>
      <c r="C31" s="115">
        <f>LEN(C29)</f>
        <v>20</v>
      </c>
    </row>
    <row r="32" spans="1:7" ht="12.75" hidden="1" customHeight="1" x14ac:dyDescent="0.3">
      <c r="B32" s="115" t="s">
        <v>6</v>
      </c>
      <c r="C32" s="115">
        <f ca="1">LEN(C24)-6</f>
        <v>60</v>
      </c>
      <c r="D32" s="115" t="s">
        <v>7</v>
      </c>
    </row>
    <row r="33" spans="2:4" ht="12.75" hidden="1" customHeight="1" x14ac:dyDescent="0.3"/>
    <row r="34" spans="2:4" ht="12.75" hidden="1" customHeight="1" x14ac:dyDescent="0.3">
      <c r="B34" s="139" t="s">
        <v>8</v>
      </c>
      <c r="C34" s="139" t="s">
        <v>9</v>
      </c>
      <c r="D34" s="139" t="s">
        <v>10</v>
      </c>
    </row>
    <row r="35" spans="2:4" ht="12.75" hidden="1" customHeight="1" x14ac:dyDescent="0.3">
      <c r="B35" s="115" t="s">
        <v>11</v>
      </c>
      <c r="C35" s="115" t="b">
        <f>C17&gt;C15</f>
        <v>0</v>
      </c>
      <c r="D35" s="115" t="s">
        <v>12</v>
      </c>
    </row>
    <row r="36" spans="2:4" ht="12.75" hidden="1" customHeight="1" x14ac:dyDescent="0.3">
      <c r="B36" s="115" t="s">
        <v>13</v>
      </c>
      <c r="C36" s="115" t="b">
        <f>OR(DAYS360(C15,C17)=360,DAYS360(C15,C17)=359,AND(MONTH(C15)=2,MONTH(C17)=2,DAYS360(C15,C17)=358))</f>
        <v>0</v>
      </c>
      <c r="D36" s="115" t="s">
        <v>14</v>
      </c>
    </row>
    <row r="37" spans="2:4" ht="12.75" hidden="1" customHeight="1" x14ac:dyDescent="0.3">
      <c r="B37" s="138" t="s">
        <v>15</v>
      </c>
      <c r="C37" s="115" t="b">
        <f ca="1">C17&gt;=DATE(YEAR(TODAY())-2,MONTH(TODAY()),DAY(TODAY()))</f>
        <v>0</v>
      </c>
      <c r="D37" s="115" t="s">
        <v>16</v>
      </c>
    </row>
    <row r="38" spans="2:4" ht="12.75" hidden="1" customHeight="1" x14ac:dyDescent="0.3">
      <c r="B38" s="140" t="s">
        <v>17</v>
      </c>
      <c r="C38" s="115" t="b">
        <f ca="1">C17&lt;=TODAY()</f>
        <v>1</v>
      </c>
      <c r="D38" s="115" t="s">
        <v>18</v>
      </c>
    </row>
  </sheetData>
  <sheetProtection password="9BF7" sheet="1" objects="1" scenarios="1"/>
  <mergeCells count="16">
    <mergeCell ref="B2:F2"/>
    <mergeCell ref="C24:F24"/>
    <mergeCell ref="C25:F25"/>
    <mergeCell ref="C29:F29"/>
    <mergeCell ref="C30:F30"/>
    <mergeCell ref="D22:F22"/>
    <mergeCell ref="C5:F5"/>
    <mergeCell ref="C7:F7"/>
    <mergeCell ref="C9:F9"/>
    <mergeCell ref="C11:F11"/>
    <mergeCell ref="C13:F13"/>
    <mergeCell ref="C15:F15"/>
    <mergeCell ref="C17:F17"/>
    <mergeCell ref="B19:F19"/>
    <mergeCell ref="D20:F20"/>
    <mergeCell ref="D21:F21"/>
  </mergeCells>
  <conditionalFormatting sqref="C20:C22">
    <cfRule type="cellIs" dxfId="38" priority="1" operator="equal">
      <formula>"WARNING"</formula>
    </cfRule>
    <cfRule type="cellIs" dxfId="37" priority="2" operator="equal">
      <formula>"OK"</formula>
    </cfRule>
  </conditionalFormatting>
  <dataValidations count="5">
    <dataValidation type="list" allowBlank="1" showInputMessage="1" showErrorMessage="1" error="Allowed values:_x000a_AT,BE,CY,DE,EE,ES,FI,FR,GR,IE,IT,LT,LU,LV,MT,NL,PT,SI,SK" sqref="C5:F5">
      <formula1>"AT,BE,CY,DE,EE,ES,FI,FR,GR,IE,IT,LT,LU,LV,MT,NL,PT,SI,SK"</formula1>
    </dataValidation>
    <dataValidation type="custom" allowBlank="1" showInputMessage="1" showErrorMessage="1" errorTitle="Wrong LEI code" error="LEI code must have 20 characters" sqref="C7:F7">
      <formula1>LEN(C7)=20</formula1>
    </dataValidation>
    <dataValidation allowBlank="1" error="Allowed values: CON,IND" sqref="C11:F11"/>
    <dataValidation type="date" allowBlank="1" showInputMessage="1" showErrorMessage="1" error="Start Date cannot be in the future and have to be after 01/01/1990_x000a_" sqref="C15:F15">
      <formula1>32874</formula1>
      <formula2>TODAY()</formula2>
    </dataValidation>
    <dataValidation type="date" showInputMessage="1" showErrorMessage="1" error="End date cannot be in the future_x000a_" sqref="C17:F17">
      <formula1>32874</formula1>
      <formula2>TODAY()</formula2>
    </dataValidation>
  </dataValidations>
  <hyperlinks>
    <hyperlink ref="B11" location="model_id" display="Model ID:"/>
    <hyperlink ref="B15" location="Relevant_observation_period" display="Start of relevant observation period:"/>
    <hyperlink ref="B17" location="Relevant_observation_period" display="End of relevant observation period:"/>
  </hyperlinks>
  <printOptions horizontalCentered="1"/>
  <pageMargins left="0.23622047244094491" right="0.23622047244094491" top="0.74803149606299213" bottom="0.74803149606299213" header="0.31496062992125984" footer="0.31496062992125984"/>
  <pageSetup paperSize="9" orientation="landscape" r:id="rId1"/>
  <headerFooter>
    <oddFoote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P47"/>
  <sheetViews>
    <sheetView showGridLines="0" zoomScaleNormal="100" zoomScaleSheetLayoutView="85" workbookViewId="0"/>
  </sheetViews>
  <sheetFormatPr defaultColWidth="0" defaultRowHeight="13.2" zeroHeight="1" x14ac:dyDescent="0.3"/>
  <cols>
    <col min="1" max="1" width="5.6640625" style="142" customWidth="1"/>
    <col min="2" max="2" width="7.33203125" style="141" customWidth="1"/>
    <col min="3" max="3" width="17.109375" style="141" customWidth="1"/>
    <col min="4" max="4" width="14.33203125" style="142" customWidth="1"/>
    <col min="5" max="5" width="28.5546875" style="142" customWidth="1"/>
    <col min="6" max="8" width="18.44140625" style="142" customWidth="1"/>
    <col min="9" max="9" width="100" style="142" customWidth="1"/>
    <col min="10" max="10" width="5.6640625" style="142" customWidth="1"/>
    <col min="11" max="11" width="14.33203125" style="142" customWidth="1"/>
    <col min="12" max="12" width="28.5546875" style="142" customWidth="1"/>
    <col min="13" max="13" width="5.6640625" style="142" customWidth="1"/>
    <col min="14" max="16384" width="16.5546875" style="142" hidden="1"/>
  </cols>
  <sheetData>
    <row r="1" spans="2:16" ht="12.75" customHeight="1" thickBot="1" x14ac:dyDescent="0.3"/>
    <row r="2" spans="2:16" s="144" customFormat="1" ht="13.5" customHeight="1" thickBot="1" x14ac:dyDescent="0.3">
      <c r="B2" s="272" t="s">
        <v>164</v>
      </c>
      <c r="C2" s="273"/>
      <c r="D2" s="273"/>
      <c r="E2" s="273"/>
      <c r="F2" s="273"/>
      <c r="G2" s="273"/>
      <c r="H2" s="273"/>
      <c r="I2" s="274"/>
      <c r="J2" s="143"/>
      <c r="K2" s="143"/>
      <c r="L2" s="143"/>
    </row>
    <row r="3" spans="2:16" s="144" customFormat="1" ht="12.75" customHeight="1" thickBot="1" x14ac:dyDescent="0.3">
      <c r="B3" s="141"/>
      <c r="C3" s="141"/>
      <c r="D3" s="141"/>
      <c r="E3" s="141"/>
      <c r="F3" s="141"/>
      <c r="G3" s="141"/>
      <c r="H3" s="141"/>
      <c r="I3" s="141"/>
      <c r="J3" s="143"/>
      <c r="K3" s="143"/>
      <c r="L3" s="143"/>
    </row>
    <row r="4" spans="2:16" s="144" customFormat="1" ht="15" thickBot="1" x14ac:dyDescent="0.35">
      <c r="B4" s="297"/>
      <c r="C4" s="300" t="s">
        <v>82</v>
      </c>
      <c r="D4" s="300"/>
      <c r="E4" s="300"/>
      <c r="F4" s="326"/>
      <c r="G4" s="299" t="s">
        <v>83</v>
      </c>
      <c r="H4" s="300"/>
      <c r="I4" s="145" t="s">
        <v>198</v>
      </c>
      <c r="J4" s="146"/>
      <c r="K4" s="292" t="s">
        <v>96</v>
      </c>
      <c r="L4" s="294"/>
    </row>
    <row r="5" spans="2:16" s="144" customFormat="1" ht="15" thickBot="1" x14ac:dyDescent="0.35">
      <c r="B5" s="298"/>
      <c r="C5" s="327"/>
      <c r="D5" s="327"/>
      <c r="E5" s="327"/>
      <c r="F5" s="328"/>
      <c r="G5" s="320" t="s">
        <v>26</v>
      </c>
      <c r="H5" s="321"/>
      <c r="I5" s="147" t="s">
        <v>27</v>
      </c>
      <c r="J5" s="148"/>
      <c r="K5" s="24" t="s">
        <v>20</v>
      </c>
      <c r="L5" s="25" t="s">
        <v>68</v>
      </c>
    </row>
    <row r="6" spans="2:16" s="144" customFormat="1" ht="37.5" customHeight="1" x14ac:dyDescent="0.3">
      <c r="B6" s="149" t="s">
        <v>53</v>
      </c>
      <c r="C6" s="322" t="s">
        <v>85</v>
      </c>
      <c r="D6" s="322"/>
      <c r="E6" s="322"/>
      <c r="F6" s="323"/>
      <c r="G6" s="324"/>
      <c r="H6" s="325"/>
      <c r="I6" s="45"/>
      <c r="J6" s="148"/>
      <c r="K6" s="40" t="str">
        <f>IF(OR(G6={"Adequate with no deficiencies","Adequate with minor deficiencies","Major deficiencies identified","Severe deficiencies identified"}),"OK","NOT OK")</f>
        <v>NOT OK</v>
      </c>
      <c r="L6" s="66" t="str">
        <f>IF(G6="", "Row incomplete", IF(K6="NOT OK","Improper value given",""))</f>
        <v>Row incomplete</v>
      </c>
    </row>
    <row r="7" spans="2:16" s="144" customFormat="1" ht="37.5" customHeight="1" thickBot="1" x14ac:dyDescent="0.35">
      <c r="B7" s="150" t="s">
        <v>84</v>
      </c>
      <c r="C7" s="301" t="s">
        <v>112</v>
      </c>
      <c r="D7" s="301"/>
      <c r="E7" s="301"/>
      <c r="F7" s="302"/>
      <c r="G7" s="303"/>
      <c r="H7" s="304"/>
      <c r="I7" s="46"/>
      <c r="J7" s="148"/>
      <c r="K7" s="41" t="str">
        <f>IF(G7="","NOT OK", IF(OR(G7="Yes",G7="No"),"OK","NOT OK"))</f>
        <v>NOT OK</v>
      </c>
      <c r="L7" s="67" t="str">
        <f>IF(K7="OK","",IF(G7="","Row incomplete","Invalid entry"))</f>
        <v>Row incomplete</v>
      </c>
    </row>
    <row r="8" spans="2:16" ht="12.75" customHeight="1" thickBot="1" x14ac:dyDescent="0.35">
      <c r="D8" s="141"/>
    </row>
    <row r="9" spans="2:16" x14ac:dyDescent="0.3">
      <c r="B9" s="311"/>
      <c r="C9" s="314" t="s">
        <v>92</v>
      </c>
      <c r="D9" s="317" t="s">
        <v>24</v>
      </c>
      <c r="E9" s="309" t="s">
        <v>145</v>
      </c>
      <c r="F9" s="310"/>
      <c r="G9" s="310"/>
      <c r="H9" s="310"/>
      <c r="I9" s="151" t="s">
        <v>198</v>
      </c>
      <c r="K9" s="305" t="s">
        <v>96</v>
      </c>
      <c r="L9" s="306"/>
    </row>
    <row r="10" spans="2:16" ht="43.2" customHeight="1" thickBot="1" x14ac:dyDescent="0.35">
      <c r="B10" s="312"/>
      <c r="C10" s="315"/>
      <c r="D10" s="318"/>
      <c r="E10" s="152" t="s">
        <v>94</v>
      </c>
      <c r="F10" s="153" t="s">
        <v>95</v>
      </c>
      <c r="G10" s="153" t="s">
        <v>25</v>
      </c>
      <c r="H10" s="154" t="s">
        <v>75</v>
      </c>
      <c r="I10" s="155" t="s">
        <v>202</v>
      </c>
      <c r="K10" s="307"/>
      <c r="L10" s="308"/>
    </row>
    <row r="11" spans="2:16" ht="19.95" customHeight="1" thickBot="1" x14ac:dyDescent="0.35">
      <c r="B11" s="313"/>
      <c r="C11" s="316"/>
      <c r="D11" s="319"/>
      <c r="E11" s="156" t="s">
        <v>28</v>
      </c>
      <c r="F11" s="157" t="s">
        <v>29</v>
      </c>
      <c r="G11" s="157" t="s">
        <v>48</v>
      </c>
      <c r="H11" s="158" t="s">
        <v>49</v>
      </c>
      <c r="I11" s="159" t="s">
        <v>51</v>
      </c>
      <c r="K11" s="24" t="s">
        <v>20</v>
      </c>
      <c r="L11" s="25" t="s">
        <v>68</v>
      </c>
      <c r="O11" s="160" t="s">
        <v>76</v>
      </c>
      <c r="P11" s="160" t="s">
        <v>77</v>
      </c>
    </row>
    <row r="12" spans="2:16" ht="188.25" customHeight="1" x14ac:dyDescent="0.3">
      <c r="B12" s="161" t="s">
        <v>86</v>
      </c>
      <c r="C12" s="162" t="s">
        <v>181</v>
      </c>
      <c r="D12" s="163" t="s">
        <v>176</v>
      </c>
      <c r="E12" s="54"/>
      <c r="F12" s="55"/>
      <c r="G12" s="56"/>
      <c r="H12" s="55"/>
      <c r="I12" s="57"/>
      <c r="K12" s="1" t="str">
        <f>IF('1.1'!P12,"OK",IF(O12,"OK","NOT OK"))</f>
        <v>NOT OK</v>
      </c>
      <c r="L12" s="68" t="str">
        <f>IF(ISBLANK('1.1'!H12),  "Row incomplete - please fill at least column 060", IF(K12="OK","",IF(AND(H12 &lt;&gt; "NOT ASSESSED",NOT(O12)),"Missing references to validation report",IF(AND(O12,NOT(P12)),"","References to validation report given although area is not assessed"))))</f>
        <v>Row incomplete - please fill at least column 060</v>
      </c>
      <c r="O12" s="160" t="b">
        <f>AND(H12&lt;&gt;"NOT ASSESSED",COUNTA(E12:H12)=4)</f>
        <v>0</v>
      </c>
      <c r="P12" s="160" t="b">
        <f>AND(H12="NOT ASSESSED",COUNTA(E12:G12)=0)</f>
        <v>0</v>
      </c>
    </row>
    <row r="13" spans="2:16" ht="188.25" customHeight="1" x14ac:dyDescent="0.3">
      <c r="B13" s="161" t="s">
        <v>87</v>
      </c>
      <c r="C13" s="162" t="s">
        <v>93</v>
      </c>
      <c r="D13" s="163" t="s">
        <v>156</v>
      </c>
      <c r="E13" s="54"/>
      <c r="F13" s="55"/>
      <c r="G13" s="56"/>
      <c r="H13" s="55"/>
      <c r="I13" s="57"/>
      <c r="K13" s="1" t="str">
        <f>IF('1.1'!P13,"OK",IF(O13,"OK","NOT OK"))</f>
        <v>NOT OK</v>
      </c>
      <c r="L13" s="68" t="str">
        <f>IF(ISBLANK('1.1'!H13),  "Row incomplete - please fill at least column 060", IF(K13="OK","",IF(AND(H13 &lt;&gt; "NOT ASSESSED",NOT(O13)),"Missing references to validation report",IF(AND(O13,NOT(P13)),"","References to validation report given although area is not assessed"))))</f>
        <v>Row incomplete - please fill at least column 060</v>
      </c>
      <c r="O13" s="160" t="b">
        <f>AND(H13&lt;&gt;"NOT ASSESSED",COUNTA(E13:H13)=4)</f>
        <v>0</v>
      </c>
      <c r="P13" s="160" t="b">
        <f>AND(H13="NOT ASSESSED",COUNTA(E13:G13)=0)</f>
        <v>0</v>
      </c>
    </row>
    <row r="14" spans="2:16" ht="188.25" customHeight="1" x14ac:dyDescent="0.3">
      <c r="B14" s="164" t="s">
        <v>88</v>
      </c>
      <c r="C14" s="165" t="s">
        <v>74</v>
      </c>
      <c r="D14" s="166" t="s">
        <v>157</v>
      </c>
      <c r="E14" s="19"/>
      <c r="F14" s="16"/>
      <c r="G14" s="17"/>
      <c r="H14" s="16"/>
      <c r="I14" s="26"/>
      <c r="K14" s="1" t="str">
        <f>IF('1.1'!P14,"OK",IF(O14,"OK","NOT OK"))</f>
        <v>NOT OK</v>
      </c>
      <c r="L14" s="68" t="str">
        <f>IF(ISBLANK('1.1'!H14),  "Row incomplete - please fill at least column 060", IF(K14="OK","",IF(AND(H14 &lt;&gt; "NOT ASSESSED",NOT(O14)),"Missing references to validation report",IF(AND(O14,NOT(P14)),"","References to validation report given although area is not assessed"))))</f>
        <v>Row incomplete - please fill at least column 060</v>
      </c>
      <c r="O14" s="160" t="b">
        <f t="shared" ref="O14:O15" si="0">AND(H14&lt;&gt;"NOT ASSESSED",COUNTA(E14:H14)=4)</f>
        <v>0</v>
      </c>
      <c r="P14" s="160" t="b">
        <f t="shared" ref="P14:P15" si="1">AND(H14="NOT ASSESSED",COUNTA(E14:G14)=0)</f>
        <v>0</v>
      </c>
    </row>
    <row r="15" spans="2:16" ht="188.25" customHeight="1" thickBot="1" x14ac:dyDescent="0.35">
      <c r="B15" s="167" t="s">
        <v>180</v>
      </c>
      <c r="C15" s="168" t="s">
        <v>69</v>
      </c>
      <c r="D15" s="169" t="s">
        <v>158</v>
      </c>
      <c r="E15" s="23"/>
      <c r="F15" s="18"/>
      <c r="G15" s="18"/>
      <c r="H15" s="18"/>
      <c r="I15" s="27"/>
      <c r="K15" s="235" t="str">
        <f>IF('1.1'!P15,"OK",IF(O15,"OK","NOT OK"))</f>
        <v>NOT OK</v>
      </c>
      <c r="L15" s="236" t="str">
        <f>IF(ISBLANK('1.1'!H15),  "Row incomplete - please fill at least column 060", IF(K15="OK","",IF(AND(H15 &lt;&gt; "NOT ASSESSED",NOT(O15)),"Missing references to validation report",IF(AND(O15,NOT(P15)),"","References to validation report given although area is not assessed"))))</f>
        <v>Row incomplete - please fill at least column 060</v>
      </c>
      <c r="O15" s="160" t="b">
        <f t="shared" si="0"/>
        <v>0</v>
      </c>
      <c r="P15" s="160" t="b">
        <f t="shared" si="1"/>
        <v>0</v>
      </c>
    </row>
    <row r="16" spans="2:16" ht="12.75" customHeight="1" x14ac:dyDescent="0.3">
      <c r="B16" s="170"/>
      <c r="C16" s="171"/>
      <c r="D16" s="172"/>
      <c r="E16" s="172"/>
      <c r="F16" s="172"/>
      <c r="G16" s="172"/>
      <c r="H16" s="172"/>
      <c r="I16" s="172"/>
    </row>
    <row r="17" spans="2:9" ht="15" hidden="1" x14ac:dyDescent="0.25">
      <c r="B17" s="170"/>
      <c r="C17" s="171"/>
      <c r="D17" s="172"/>
      <c r="E17" s="172"/>
      <c r="F17" s="172"/>
      <c r="G17" s="172"/>
      <c r="H17" s="172"/>
      <c r="I17" s="172"/>
    </row>
    <row r="18" spans="2:9" ht="15" hidden="1" x14ac:dyDescent="0.25">
      <c r="B18" s="170"/>
      <c r="C18" s="171"/>
      <c r="D18" s="172"/>
      <c r="E18" s="172"/>
      <c r="F18" s="172"/>
      <c r="G18" s="172"/>
      <c r="H18" s="172"/>
      <c r="I18" s="172"/>
    </row>
    <row r="19" spans="2:9" ht="15" hidden="1" x14ac:dyDescent="0.25">
      <c r="B19" s="170"/>
      <c r="C19" s="171"/>
      <c r="D19" s="172"/>
      <c r="E19" s="172"/>
      <c r="F19" s="172"/>
      <c r="G19" s="172"/>
      <c r="H19" s="172"/>
      <c r="I19" s="172"/>
    </row>
    <row r="20" spans="2:9" ht="15" hidden="1" x14ac:dyDescent="0.25">
      <c r="B20" s="170"/>
      <c r="C20" s="171"/>
      <c r="D20" s="172"/>
      <c r="E20" s="172"/>
      <c r="F20" s="172"/>
      <c r="G20" s="172"/>
      <c r="H20" s="172"/>
      <c r="I20" s="172"/>
    </row>
    <row r="21" spans="2:9" ht="15" hidden="1" x14ac:dyDescent="0.25">
      <c r="B21" s="170"/>
      <c r="C21" s="171"/>
      <c r="D21" s="172"/>
      <c r="E21" s="172"/>
      <c r="F21" s="172"/>
      <c r="G21" s="172"/>
      <c r="H21" s="172"/>
      <c r="I21" s="172"/>
    </row>
    <row r="22" spans="2:9" ht="15" hidden="1" x14ac:dyDescent="0.25">
      <c r="B22" s="170"/>
      <c r="C22" s="171"/>
      <c r="D22" s="172"/>
      <c r="E22" s="172"/>
      <c r="F22" s="172"/>
      <c r="G22" s="172"/>
      <c r="H22" s="172"/>
      <c r="I22" s="172"/>
    </row>
    <row r="23" spans="2:9" ht="15" hidden="1" x14ac:dyDescent="0.25">
      <c r="B23" s="170"/>
      <c r="C23" s="171"/>
      <c r="D23" s="172"/>
      <c r="E23" s="172"/>
      <c r="F23" s="172"/>
      <c r="G23" s="172"/>
      <c r="H23" s="172"/>
      <c r="I23" s="172"/>
    </row>
    <row r="24" spans="2:9" ht="15" hidden="1" x14ac:dyDescent="0.25">
      <c r="B24" s="170"/>
      <c r="C24" s="171"/>
      <c r="D24" s="172"/>
      <c r="E24" s="172"/>
      <c r="F24" s="172"/>
      <c r="G24" s="172"/>
      <c r="H24" s="172"/>
      <c r="I24" s="172"/>
    </row>
    <row r="25" spans="2:9" ht="15" hidden="1" x14ac:dyDescent="0.25">
      <c r="B25" s="170"/>
      <c r="C25" s="171"/>
      <c r="D25" s="172"/>
      <c r="E25" s="172"/>
      <c r="F25" s="172"/>
      <c r="G25" s="172"/>
      <c r="H25" s="172"/>
      <c r="I25" s="172"/>
    </row>
    <row r="26" spans="2:9" ht="15" hidden="1" x14ac:dyDescent="0.25">
      <c r="B26" s="170"/>
      <c r="C26" s="171"/>
      <c r="D26" s="172"/>
      <c r="E26" s="172"/>
      <c r="F26" s="172"/>
      <c r="G26" s="172"/>
      <c r="H26" s="172"/>
      <c r="I26" s="172"/>
    </row>
    <row r="27" spans="2:9" ht="15" hidden="1" x14ac:dyDescent="0.25">
      <c r="B27" s="170"/>
      <c r="C27" s="171"/>
      <c r="D27" s="172"/>
      <c r="E27" s="172"/>
      <c r="F27" s="172"/>
      <c r="G27" s="172"/>
      <c r="H27" s="172"/>
      <c r="I27" s="172"/>
    </row>
    <row r="28" spans="2:9" ht="15" hidden="1" x14ac:dyDescent="0.25">
      <c r="B28" s="170"/>
      <c r="C28" s="171"/>
      <c r="D28" s="172"/>
      <c r="E28" s="172"/>
      <c r="F28" s="172"/>
      <c r="G28" s="172"/>
      <c r="H28" s="172"/>
      <c r="I28" s="172"/>
    </row>
    <row r="29" spans="2:9" ht="15" hidden="1" x14ac:dyDescent="0.25">
      <c r="B29" s="170"/>
      <c r="C29" s="171"/>
      <c r="D29" s="172"/>
      <c r="E29" s="172"/>
      <c r="F29" s="172"/>
      <c r="G29" s="172"/>
      <c r="H29" s="172"/>
      <c r="I29" s="172"/>
    </row>
    <row r="30" spans="2:9" ht="15" hidden="1" x14ac:dyDescent="0.25">
      <c r="B30" s="170"/>
      <c r="C30" s="171"/>
      <c r="D30" s="172"/>
      <c r="E30" s="172"/>
      <c r="F30" s="172"/>
      <c r="G30" s="172"/>
      <c r="H30" s="172"/>
      <c r="I30" s="172"/>
    </row>
    <row r="31" spans="2:9" ht="15" hidden="1" x14ac:dyDescent="0.25">
      <c r="B31" s="170"/>
      <c r="C31" s="171"/>
      <c r="D31" s="172"/>
      <c r="E31" s="172"/>
      <c r="F31" s="172"/>
      <c r="G31" s="172"/>
      <c r="H31" s="172"/>
      <c r="I31" s="172"/>
    </row>
    <row r="32" spans="2:9" ht="15" hidden="1" x14ac:dyDescent="0.25">
      <c r="B32" s="170"/>
      <c r="C32" s="171"/>
      <c r="D32" s="172"/>
      <c r="E32" s="172"/>
      <c r="F32" s="172"/>
      <c r="G32" s="172"/>
      <c r="H32" s="172"/>
      <c r="I32" s="172"/>
    </row>
    <row r="33" spans="2:9" ht="15" hidden="1" x14ac:dyDescent="0.25">
      <c r="B33" s="170"/>
      <c r="C33" s="171"/>
      <c r="D33" s="172"/>
      <c r="E33" s="172"/>
      <c r="F33" s="172"/>
      <c r="G33" s="172"/>
      <c r="H33" s="172"/>
      <c r="I33" s="172"/>
    </row>
    <row r="34" spans="2:9" ht="15" hidden="1" x14ac:dyDescent="0.25">
      <c r="B34" s="170"/>
      <c r="C34" s="171"/>
      <c r="D34" s="172"/>
      <c r="E34" s="172"/>
      <c r="F34" s="172"/>
      <c r="G34" s="172"/>
      <c r="H34" s="172"/>
      <c r="I34" s="172"/>
    </row>
    <row r="35" spans="2:9" ht="15" hidden="1" x14ac:dyDescent="0.25">
      <c r="B35" s="170"/>
      <c r="C35" s="171"/>
      <c r="D35" s="172"/>
      <c r="E35" s="172"/>
      <c r="F35" s="172"/>
      <c r="G35" s="172"/>
      <c r="H35" s="172"/>
      <c r="I35" s="172"/>
    </row>
    <row r="36" spans="2:9" ht="15" hidden="1" x14ac:dyDescent="0.25">
      <c r="B36" s="170"/>
      <c r="C36" s="171"/>
      <c r="D36" s="172"/>
      <c r="E36" s="172"/>
      <c r="F36" s="172"/>
      <c r="G36" s="172"/>
      <c r="H36" s="172"/>
      <c r="I36" s="172"/>
    </row>
    <row r="37" spans="2:9" ht="15" hidden="1" x14ac:dyDescent="0.25">
      <c r="B37" s="170"/>
      <c r="C37" s="171"/>
      <c r="D37" s="172"/>
      <c r="E37" s="172"/>
      <c r="F37" s="172"/>
      <c r="G37" s="172"/>
      <c r="H37" s="172"/>
      <c r="I37" s="172"/>
    </row>
    <row r="38" spans="2:9" ht="15" hidden="1" x14ac:dyDescent="0.25">
      <c r="B38" s="170"/>
      <c r="C38" s="171"/>
      <c r="D38" s="172"/>
      <c r="E38" s="172"/>
      <c r="F38" s="172"/>
      <c r="G38" s="172"/>
      <c r="H38" s="172"/>
      <c r="I38" s="172"/>
    </row>
    <row r="39" spans="2:9" ht="15" hidden="1" x14ac:dyDescent="0.25">
      <c r="B39" s="170"/>
      <c r="C39" s="171"/>
      <c r="D39" s="172"/>
      <c r="E39" s="172"/>
      <c r="F39" s="172"/>
      <c r="G39" s="172"/>
      <c r="H39" s="172"/>
      <c r="I39" s="172"/>
    </row>
    <row r="40" spans="2:9" ht="15" hidden="1" x14ac:dyDescent="0.25">
      <c r="B40" s="170"/>
      <c r="C40" s="171"/>
      <c r="D40" s="172"/>
      <c r="E40" s="172"/>
      <c r="F40" s="172"/>
      <c r="G40" s="172"/>
      <c r="H40" s="172"/>
      <c r="I40" s="172"/>
    </row>
    <row r="41" spans="2:9" ht="15" hidden="1" x14ac:dyDescent="0.25">
      <c r="B41" s="170"/>
      <c r="C41" s="171"/>
      <c r="D41" s="172"/>
      <c r="E41" s="172"/>
      <c r="F41" s="172"/>
      <c r="G41" s="172"/>
      <c r="H41" s="172"/>
      <c r="I41" s="172"/>
    </row>
    <row r="42" spans="2:9" ht="12.75" hidden="1" x14ac:dyDescent="0.25"/>
    <row r="43" spans="2:9" ht="12.75" hidden="1" x14ac:dyDescent="0.25"/>
    <row r="44" spans="2:9" ht="12.75" hidden="1" x14ac:dyDescent="0.25"/>
    <row r="45" spans="2:9" ht="12.75" hidden="1" x14ac:dyDescent="0.25"/>
    <row r="46" spans="2:9" ht="12.75" hidden="1" x14ac:dyDescent="0.25"/>
    <row r="47" spans="2:9" x14ac:dyDescent="0.3"/>
  </sheetData>
  <sheetProtection password="9BF7" sheet="1" objects="1" scenarios="1"/>
  <mergeCells count="15">
    <mergeCell ref="K4:L4"/>
    <mergeCell ref="G5:H5"/>
    <mergeCell ref="C6:F6"/>
    <mergeCell ref="G6:H6"/>
    <mergeCell ref="C4:F5"/>
    <mergeCell ref="K9:L10"/>
    <mergeCell ref="E9:H9"/>
    <mergeCell ref="B9:B11"/>
    <mergeCell ref="C9:C11"/>
    <mergeCell ref="D9:D11"/>
    <mergeCell ref="B4:B5"/>
    <mergeCell ref="G4:H4"/>
    <mergeCell ref="B2:I2"/>
    <mergeCell ref="C7:F7"/>
    <mergeCell ref="G7:H7"/>
  </mergeCells>
  <conditionalFormatting sqref="E15:G15">
    <cfRule type="expression" dxfId="36" priority="34">
      <formula>$H15="NOT ASSESSED"</formula>
    </cfRule>
  </conditionalFormatting>
  <conditionalFormatting sqref="K7">
    <cfRule type="expression" dxfId="35" priority="17">
      <formula>K7="OK"</formula>
    </cfRule>
  </conditionalFormatting>
  <conditionalFormatting sqref="K7">
    <cfRule type="expression" dxfId="34" priority="16">
      <formula>K7="NOT OK"</formula>
    </cfRule>
    <cfRule type="expression" dxfId="33" priority="18">
      <formula>K7="WARNING"</formula>
    </cfRule>
  </conditionalFormatting>
  <conditionalFormatting sqref="K6">
    <cfRule type="expression" dxfId="32" priority="14">
      <formula>K6="OK"</formula>
    </cfRule>
  </conditionalFormatting>
  <conditionalFormatting sqref="K6">
    <cfRule type="expression" dxfId="31" priority="13">
      <formula>K6="NOT OK"</formula>
    </cfRule>
    <cfRule type="expression" dxfId="30" priority="15">
      <formula>K6="WARNING"</formula>
    </cfRule>
  </conditionalFormatting>
  <conditionalFormatting sqref="K12:K15">
    <cfRule type="expression" dxfId="29" priority="9">
      <formula>K12="OK"</formula>
    </cfRule>
  </conditionalFormatting>
  <conditionalFormatting sqref="E14:G14">
    <cfRule type="expression" dxfId="28" priority="5">
      <formula>$H14="NOT ASSESSED"</formula>
    </cfRule>
  </conditionalFormatting>
  <conditionalFormatting sqref="E13:G13">
    <cfRule type="expression" dxfId="27" priority="4">
      <formula>$H13="NOT ASSESSED"</formula>
    </cfRule>
  </conditionalFormatting>
  <conditionalFormatting sqref="E12">
    <cfRule type="expression" dxfId="26" priority="3">
      <formula>$H12="NOT ASSESSED"</formula>
    </cfRule>
  </conditionalFormatting>
  <conditionalFormatting sqref="F12">
    <cfRule type="expression" dxfId="25" priority="2">
      <formula>$H12="NOT ASSESSED"</formula>
    </cfRule>
  </conditionalFormatting>
  <conditionalFormatting sqref="G12">
    <cfRule type="expression" dxfId="24" priority="1">
      <formula>$H12="NOT ASSESSED"</formula>
    </cfRule>
  </conditionalFormatting>
  <dataValidations count="7">
    <dataValidation type="textLength" operator="lessThanOrEqual" allowBlank="1" showInputMessage="1" showErrorMessage="1" sqref="C33 C13:D15 C24 D16:I41">
      <formula1>1000</formula1>
    </dataValidation>
    <dataValidation type="textLength" operator="lessThanOrEqual" showInputMessage="1" showErrorMessage="1" sqref="E12:G15">
      <formula1>1000</formula1>
    </dataValidation>
    <dataValidation type="list" operator="lessThanOrEqual" showInputMessage="1" showErrorMessage="1" sqref="H12:H15">
      <formula1>"ASSESSED,NOT ASSESSED"</formula1>
    </dataValidation>
    <dataValidation type="list" allowBlank="1" showInputMessage="1" showErrorMessage="1" errorTitle="Wrong value inserted" error="Only the values &quot;Yes&quot; and &quot;No&quot; are admissible." sqref="G7">
      <formula1>"Yes, No"</formula1>
    </dataValidation>
    <dataValidation type="textLength" operator="lessThanOrEqual" allowBlank="1" showInputMessage="1" showErrorMessage="1" errorTitle="Wrong value inserted" error="Only the values &quot;Yes&quot; and &quot;No&quot; are admissible." sqref="I6:I7">
      <formula1>1000</formula1>
    </dataValidation>
    <dataValidation type="list" allowBlank="1" showInputMessage="1" showErrorMessage="1" errorTitle="Wrong value inserted" error="Only the values from the drop down list are permissible." sqref="G6:H6">
      <formula1>"Adequate with no deficiencies, Adequate with minor deficiencies, Major deficiencies identified, Severe deficiencies identified"</formula1>
    </dataValidation>
    <dataValidation type="textLength" operator="lessThanOrEqual" showInputMessage="1" showErrorMessage="1" errorTitle="Comment too long" error="The maximum allowed length for comments in this field is 1000 characters." sqref="I12:I15">
      <formula1>1000</formula1>
    </dataValidation>
  </dataValidations>
  <hyperlinks>
    <hyperlink ref="H10" location="Coverage_in_internal_validation" display="Coverage in Internal Validation"/>
    <hyperlink ref="I10" location="Bank_s_comments" display="Bank's comments on the reported figures and results (max. 1000 chars., resp.)"/>
    <hyperlink ref="C6:F6" location="Bank_s_assessment" display="What is the overall assessment of the reported model by the internal validation function?"/>
    <hyperlink ref="E9:H9" location="Glossary!B21" display="Link to bank's internal validation report"/>
  </hyperlinks>
  <printOptions horizontalCentered="1"/>
  <pageMargins left="0.23622047244094491" right="0.23622047244094491" top="0.74803149606299213" bottom="0.74803149606299213" header="0.31496062992125984" footer="0.31496062992125984"/>
  <pageSetup paperSize="9" scale="51" orientation="landscape" r:id="rId1"/>
  <headerFooter>
    <oddFooter>&amp;A</oddFooter>
  </headerFooter>
  <ignoredErrors>
    <ignoredError sqref="H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J31"/>
  <sheetViews>
    <sheetView showGridLines="0" zoomScaleNormal="100" workbookViewId="0"/>
  </sheetViews>
  <sheetFormatPr defaultColWidth="0" defaultRowHeight="15" customHeight="1" zeroHeight="1" x14ac:dyDescent="0.3"/>
  <cols>
    <col min="1" max="1" width="5.6640625" style="116" customWidth="1"/>
    <col min="2" max="2" width="7.109375" style="116" customWidth="1"/>
    <col min="3" max="3" width="24.33203125" style="116" customWidth="1"/>
    <col min="4" max="5" width="31.44140625" style="116" customWidth="1"/>
    <col min="6" max="6" width="14.33203125" style="116" customWidth="1"/>
    <col min="7" max="7" width="5.6640625" style="116" customWidth="1"/>
    <col min="8" max="8" width="14.33203125" style="116" customWidth="1"/>
    <col min="9" max="9" width="50" style="116" customWidth="1"/>
    <col min="10" max="10" width="5.6640625" style="116" customWidth="1"/>
    <col min="11" max="16384" width="9.109375" style="116" hidden="1"/>
  </cols>
  <sheetData>
    <row r="1" spans="1:10" ht="12.75" customHeight="1" thickBot="1" x14ac:dyDescent="0.3"/>
    <row r="2" spans="1:10" ht="13.5" customHeight="1" thickBot="1" x14ac:dyDescent="0.3">
      <c r="B2" s="329" t="s">
        <v>175</v>
      </c>
      <c r="C2" s="330"/>
      <c r="D2" s="330"/>
      <c r="E2" s="330"/>
      <c r="F2" s="331"/>
    </row>
    <row r="3" spans="1:10" ht="12.75" customHeight="1" thickBot="1" x14ac:dyDescent="0.3"/>
    <row r="4" spans="1:10" ht="14.4" x14ac:dyDescent="0.3">
      <c r="B4" s="173"/>
      <c r="C4" s="332" t="s">
        <v>169</v>
      </c>
      <c r="D4" s="174" t="s">
        <v>170</v>
      </c>
      <c r="E4" s="175" t="s">
        <v>171</v>
      </c>
      <c r="F4" s="176" t="s">
        <v>172</v>
      </c>
      <c r="H4" s="292" t="s">
        <v>96</v>
      </c>
      <c r="I4" s="294"/>
    </row>
    <row r="5" spans="1:10" thickBot="1" x14ac:dyDescent="0.35">
      <c r="B5" s="177"/>
      <c r="C5" s="333"/>
      <c r="D5" s="178" t="s">
        <v>26</v>
      </c>
      <c r="E5" s="179" t="s">
        <v>27</v>
      </c>
      <c r="F5" s="180" t="s">
        <v>28</v>
      </c>
      <c r="H5" s="181" t="s">
        <v>20</v>
      </c>
      <c r="I5" s="182" t="s">
        <v>68</v>
      </c>
    </row>
    <row r="6" spans="1:10" ht="15" customHeight="1" x14ac:dyDescent="0.25">
      <c r="B6" s="183">
        <v>110</v>
      </c>
      <c r="C6" s="59" t="s">
        <v>173</v>
      </c>
      <c r="D6" s="47"/>
      <c r="E6" s="48"/>
      <c r="F6" s="49" t="str">
        <f>IF(AND('1.2'!E6&lt;&gt;"",D6&lt;&gt;""),IF(D6&lt;&gt;0,(E6-D6)/D6,""),"")</f>
        <v/>
      </c>
      <c r="H6" s="50" t="str">
        <f>IF(COUNTA(D6:E6)&lt;&gt;2,"NOT OK",IF('1.2'!D6=E6,"WARNING","OK"))</f>
        <v>NOT OK</v>
      </c>
      <c r="I6" s="95" t="str">
        <f>IF(COUNTA(D6:E6)&lt;&gt;2,"Row incomplete",IF('1.2'!D6=E6,"Same information for beginning and end of observation period",""))</f>
        <v>Row incomplete</v>
      </c>
    </row>
    <row r="7" spans="1:10" ht="15" customHeight="1" x14ac:dyDescent="0.25">
      <c r="B7" s="184">
        <v>120</v>
      </c>
      <c r="C7" s="60" t="s">
        <v>174</v>
      </c>
      <c r="D7" s="51"/>
      <c r="E7" s="9"/>
      <c r="F7" s="239" t="str">
        <f>IF(AND('1.2'!E7&lt;&gt;"",D7&lt;&gt;""),IF(D7&lt;&gt;0,(E7-D7)/D7,""),"")</f>
        <v/>
      </c>
      <c r="H7" s="52" t="str">
        <f>IF(COUNTA(D7:E7)&lt;&gt;2,"NOT OK",IF('1.2'!D7=E7,"WARNING","OK"))</f>
        <v>NOT OK</v>
      </c>
      <c r="I7" s="97" t="str">
        <f>IF(COUNTA(D7:E7)&lt;&gt;2,"Row incomplete",IF('1.2'!D7=E7,"Same information for beginning and end of observation period",""))</f>
        <v>Row incomplete</v>
      </c>
    </row>
    <row r="8" spans="1:10" ht="25.5" customHeight="1" x14ac:dyDescent="0.25">
      <c r="B8" s="184">
        <v>130</v>
      </c>
      <c r="C8" s="61" t="s">
        <v>184</v>
      </c>
      <c r="D8" s="11"/>
      <c r="E8" s="10"/>
      <c r="F8" s="239" t="str">
        <f>IF(AND('1.2'!E8&lt;&gt;"",D8&lt;&gt;""),IF(D8&lt;&gt;0,(E8-D8)/D8,""),"")</f>
        <v/>
      </c>
      <c r="H8" s="52" t="str">
        <f>IF(COUNTA(D8:E8)&lt;&gt;2,"NOT OK",IF('1.2'!D8=E8,"WARNING","OK"))</f>
        <v>NOT OK</v>
      </c>
      <c r="I8" s="97" t="str">
        <f>IF(COUNTA(D8:E8)&lt;&gt;2,"Row incomplete",IF('1.2'!D8=E8,"Same information for beginning and end of observation period",""))</f>
        <v>Row incomplete</v>
      </c>
    </row>
    <row r="9" spans="1:10" ht="15" customHeight="1" x14ac:dyDescent="0.25">
      <c r="B9" s="184">
        <v>140</v>
      </c>
      <c r="C9" s="58" t="s">
        <v>182</v>
      </c>
      <c r="D9" s="11"/>
      <c r="E9" s="10"/>
      <c r="F9" s="239" t="str">
        <f>IF(AND('1.2'!E9&lt;&gt;"",D9&lt;&gt;""),IF(D9&lt;&gt;0,(E9-D9)/D9,""),"")</f>
        <v/>
      </c>
      <c r="H9" s="52" t="str">
        <f>IF(COUNTA(D9:E9)&lt;&gt;2,"NOT OK",IF('1.2'!D9=E9,"WARNING","OK"))</f>
        <v>NOT OK</v>
      </c>
      <c r="I9" s="97" t="str">
        <f>IF(COUNTA(D9:E9)&lt;&gt;2,"Row incomplete",IF('1.2'!D9=E9,"Same information for beginning and end of observation period",""))</f>
        <v>Row incomplete</v>
      </c>
    </row>
    <row r="10" spans="1:10" ht="25.5" customHeight="1" thickBot="1" x14ac:dyDescent="0.3">
      <c r="B10" s="185">
        <v>150</v>
      </c>
      <c r="C10" s="62" t="s">
        <v>183</v>
      </c>
      <c r="D10" s="69"/>
      <c r="E10" s="70"/>
      <c r="F10" s="240" t="str">
        <f>IF(AND('1.2'!E10&lt;&gt;"",D10&lt;&gt;""),IF(D10&lt;&gt;0,(E10-D10)/D10,""),"")</f>
        <v/>
      </c>
      <c r="H10" s="53" t="str">
        <f>IF(COUNTA(D10:E10)&lt;&gt;2,"NOT OK",IF('1.2'!D10=E10,"WARNING","OK"))</f>
        <v>NOT OK</v>
      </c>
      <c r="I10" s="96" t="str">
        <f>IF(COUNTA(D10:E10)&lt;&gt;2,"Row incomplete",IF('1.2'!D10=E10,"Same information for beginning and end of observation period",""))</f>
        <v>Row incomplete</v>
      </c>
    </row>
    <row r="11" spans="1:10" ht="12.75" customHeight="1" x14ac:dyDescent="0.25">
      <c r="A11" s="148"/>
      <c r="B11" s="148"/>
      <c r="C11" s="148"/>
      <c r="D11" s="148"/>
      <c r="E11" s="148"/>
      <c r="F11" s="148"/>
      <c r="G11" s="148"/>
      <c r="H11" s="148"/>
      <c r="I11" s="148"/>
      <c r="J11" s="148"/>
    </row>
    <row r="12" spans="1:10" hidden="1" x14ac:dyDescent="0.25"/>
    <row r="13" spans="1:10" hidden="1" x14ac:dyDescent="0.25"/>
    <row r="14" spans="1:10" hidden="1" x14ac:dyDescent="0.25"/>
    <row r="15" spans="1:10" hidden="1" x14ac:dyDescent="0.25"/>
    <row r="16" spans="1:10" hidden="1" x14ac:dyDescent="0.25">
      <c r="H16" s="186"/>
    </row>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t="15" hidden="1" customHeight="1" x14ac:dyDescent="0.25"/>
    <row r="28" ht="15" hidden="1" customHeight="1" x14ac:dyDescent="0.25"/>
    <row r="29" ht="15" hidden="1" customHeight="1" x14ac:dyDescent="0.25"/>
    <row r="30" ht="15" hidden="1" customHeight="1" x14ac:dyDescent="0.25"/>
    <row r="31" ht="15" hidden="1" customHeight="1" x14ac:dyDescent="0.25"/>
  </sheetData>
  <sheetProtection password="9BF7" sheet="1" objects="1" scenarios="1"/>
  <mergeCells count="3">
    <mergeCell ref="B2:F2"/>
    <mergeCell ref="C4:C5"/>
    <mergeCell ref="H4:I4"/>
  </mergeCells>
  <conditionalFormatting sqref="H6:H8">
    <cfRule type="expression" dxfId="23" priority="19">
      <formula>H6="WARNING"</formula>
    </cfRule>
    <cfRule type="expression" dxfId="22" priority="20">
      <formula>H6="NOT OK"</formula>
    </cfRule>
    <cfRule type="expression" dxfId="21" priority="21">
      <formula>H6="OK"</formula>
    </cfRule>
  </conditionalFormatting>
  <conditionalFormatting sqref="H9">
    <cfRule type="expression" dxfId="20" priority="4">
      <formula>H9="WARNING"</formula>
    </cfRule>
    <cfRule type="expression" dxfId="19" priority="5">
      <formula>H9="NOT OK"</formula>
    </cfRule>
    <cfRule type="expression" dxfId="18" priority="6">
      <formula>H9="OK"</formula>
    </cfRule>
  </conditionalFormatting>
  <conditionalFormatting sqref="H10">
    <cfRule type="expression" dxfId="17" priority="1">
      <formula>H10="WARNING"</formula>
    </cfRule>
    <cfRule type="expression" dxfId="16" priority="2">
      <formula>H10="NOT OK"</formula>
    </cfRule>
    <cfRule type="expression" dxfId="15" priority="3">
      <formula>H10="OK"</formula>
    </cfRule>
  </conditionalFormatting>
  <dataValidations count="5">
    <dataValidation type="whole" operator="greaterThanOrEqual" allowBlank="1" showInputMessage="1" showErrorMessage="1" error="Value should be non-negative integer" sqref="D8:D9">
      <formula1>0</formula1>
    </dataValidation>
    <dataValidation type="whole" operator="greaterThanOrEqual" allowBlank="1" showInputMessage="1" showErrorMessage="1" error="Value should be non-negative integer_x000a_" sqref="E8:E9">
      <formula1>0</formula1>
    </dataValidation>
    <dataValidation type="decimal" operator="greaterThanOrEqual" allowBlank="1" showInputMessage="1" showErrorMessage="1" error="Value should be non-negative" sqref="D11:E11 D6:E7">
      <formula1>0</formula1>
    </dataValidation>
    <dataValidation operator="greaterThanOrEqual" allowBlank="1" showInputMessage="1" showErrorMessage="1" error="Value should be non-negative" sqref="F6:F11"/>
    <dataValidation type="decimal" operator="greaterThanOrEqual" allowBlank="1" showInputMessage="1" showErrorMessage="1" sqref="D10:E10">
      <formula1>0</formula1>
    </dataValidation>
  </dataValidations>
  <hyperlinks>
    <hyperlink ref="C6" location="RWEA" display="RWEA"/>
    <hyperlink ref="C7" location="EAD" display="EAD"/>
    <hyperlink ref="C8" location="num_def" display="Number of customers (application portfolio)"/>
    <hyperlink ref="C10" location="EADdef" display="EAD of defaulted customers"/>
  </hyperlinks>
  <printOptions horizontalCentered="1"/>
  <pageMargins left="0.23622047244094491" right="0.23622047244094491" top="0.74803149606299213" bottom="0.74803149606299213" header="0.31496062992125984" footer="0.31496062992125984"/>
  <pageSetup paperSize="9" orientation="landscape" r:id="rId1"/>
  <headerFooter>
    <oddFoote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K20"/>
  <sheetViews>
    <sheetView zoomScaleNormal="100" workbookViewId="0"/>
  </sheetViews>
  <sheetFormatPr defaultColWidth="0" defaultRowHeight="14.4" zeroHeight="1" x14ac:dyDescent="0.3"/>
  <cols>
    <col min="1" max="1" width="5.6640625" style="187" customWidth="1"/>
    <col min="2" max="2" width="7.109375" style="187" customWidth="1"/>
    <col min="3" max="3" width="29.6640625" style="187" customWidth="1"/>
    <col min="4" max="4" width="12.88671875" style="187" customWidth="1"/>
    <col min="5" max="14" width="9.33203125" style="187" customWidth="1"/>
    <col min="15" max="15" width="21.88671875" style="187" customWidth="1"/>
    <col min="16" max="22" width="10.6640625" style="187" customWidth="1"/>
    <col min="23" max="23" width="5.6640625" style="187" customWidth="1"/>
    <col min="24" max="24" width="14.33203125" style="187" customWidth="1"/>
    <col min="25" max="25" width="94.33203125" style="187" customWidth="1"/>
    <col min="26" max="27" width="14.33203125" style="187" customWidth="1"/>
    <col min="28" max="28" width="5.6640625" style="187" customWidth="1"/>
    <col min="29" max="41" width="8.88671875" style="187" hidden="1" customWidth="1"/>
    <col min="42" max="42" width="14.6640625" style="187" hidden="1" customWidth="1"/>
    <col min="43" max="52" width="13.88671875" style="187" hidden="1" customWidth="1"/>
    <col min="53" max="53" width="19.109375" style="187" hidden="1" customWidth="1"/>
    <col min="54" max="54" width="8.88671875" style="187" hidden="1" customWidth="1"/>
    <col min="55" max="55" width="20.21875" style="187" hidden="1" customWidth="1"/>
    <col min="56" max="56" width="20.5546875" style="187" hidden="1" customWidth="1"/>
    <col min="57" max="63" width="0" style="187" hidden="1" customWidth="1"/>
    <col min="64" max="16384" width="8.88671875" style="187" hidden="1"/>
  </cols>
  <sheetData>
    <row r="1" spans="2:63" ht="12.75" customHeight="1" thickBot="1" x14ac:dyDescent="0.35"/>
    <row r="2" spans="2:63" ht="13.5" customHeight="1" thickBot="1" x14ac:dyDescent="0.35">
      <c r="B2" s="357" t="s">
        <v>165</v>
      </c>
      <c r="C2" s="358"/>
      <c r="D2" s="358"/>
      <c r="E2" s="358"/>
      <c r="F2" s="358"/>
      <c r="G2" s="358"/>
      <c r="H2" s="358"/>
      <c r="I2" s="358"/>
      <c r="J2" s="358"/>
      <c r="K2" s="358"/>
      <c r="L2" s="358"/>
      <c r="M2" s="358"/>
      <c r="N2" s="358"/>
      <c r="O2" s="358"/>
      <c r="P2" s="358"/>
      <c r="Q2" s="358"/>
      <c r="R2" s="358"/>
      <c r="S2" s="358"/>
      <c r="T2" s="358"/>
      <c r="U2" s="358"/>
      <c r="V2" s="359"/>
      <c r="W2" s="188"/>
    </row>
    <row r="3" spans="2:63" ht="12.75" customHeight="1" thickBot="1" x14ac:dyDescent="0.35">
      <c r="B3" s="189"/>
      <c r="C3" s="189"/>
      <c r="D3" s="190"/>
      <c r="E3" s="190"/>
      <c r="F3" s="190"/>
      <c r="G3" s="190"/>
      <c r="H3" s="190"/>
      <c r="I3" s="190"/>
      <c r="J3" s="190"/>
      <c r="K3" s="190"/>
      <c r="L3" s="190"/>
      <c r="M3" s="190"/>
      <c r="N3" s="190"/>
      <c r="O3" s="190"/>
      <c r="P3" s="190"/>
      <c r="Q3" s="190"/>
      <c r="R3" s="190"/>
      <c r="S3" s="190"/>
      <c r="T3" s="190"/>
      <c r="U3" s="190"/>
      <c r="V3" s="190"/>
      <c r="W3" s="190"/>
      <c r="X3" s="191"/>
    </row>
    <row r="4" spans="2:63" ht="22.2" customHeight="1" thickBot="1" x14ac:dyDescent="0.35">
      <c r="B4" s="361" t="s">
        <v>141</v>
      </c>
      <c r="C4" s="362"/>
      <c r="D4" s="366" t="s">
        <v>97</v>
      </c>
      <c r="E4" s="360" t="s">
        <v>111</v>
      </c>
      <c r="F4" s="360"/>
      <c r="G4" s="360"/>
      <c r="H4" s="360"/>
      <c r="I4" s="360"/>
      <c r="J4" s="360" t="s">
        <v>98</v>
      </c>
      <c r="K4" s="360"/>
      <c r="L4" s="360"/>
      <c r="M4" s="360"/>
      <c r="N4" s="360"/>
      <c r="O4" s="368" t="s">
        <v>99</v>
      </c>
      <c r="P4" s="360" t="s">
        <v>36</v>
      </c>
      <c r="Q4" s="360"/>
      <c r="R4" s="360" t="s">
        <v>113</v>
      </c>
      <c r="S4" s="360"/>
      <c r="T4" s="360"/>
      <c r="U4" s="368" t="s">
        <v>100</v>
      </c>
      <c r="V4" s="370" t="s">
        <v>101</v>
      </c>
      <c r="W4" s="190"/>
      <c r="X4" s="348" t="s">
        <v>96</v>
      </c>
      <c r="Y4" s="349"/>
      <c r="Z4" s="349"/>
      <c r="AA4" s="350"/>
      <c r="BA4" s="341" t="s">
        <v>99</v>
      </c>
      <c r="BC4" s="336" t="s">
        <v>211</v>
      </c>
      <c r="BD4" s="337"/>
    </row>
    <row r="5" spans="2:63" ht="22.2" customHeight="1" x14ac:dyDescent="0.3">
      <c r="B5" s="363"/>
      <c r="C5" s="364"/>
      <c r="D5" s="367"/>
      <c r="E5" s="192" t="s">
        <v>37</v>
      </c>
      <c r="F5" s="192" t="s">
        <v>38</v>
      </c>
      <c r="G5" s="192" t="s">
        <v>39</v>
      </c>
      <c r="H5" s="192" t="s">
        <v>40</v>
      </c>
      <c r="I5" s="192" t="s">
        <v>41</v>
      </c>
      <c r="J5" s="192" t="s">
        <v>37</v>
      </c>
      <c r="K5" s="192" t="s">
        <v>38</v>
      </c>
      <c r="L5" s="192" t="s">
        <v>39</v>
      </c>
      <c r="M5" s="192" t="s">
        <v>40</v>
      </c>
      <c r="N5" s="192" t="s">
        <v>41</v>
      </c>
      <c r="O5" s="369"/>
      <c r="P5" s="247" t="s">
        <v>42</v>
      </c>
      <c r="Q5" s="247" t="s">
        <v>43</v>
      </c>
      <c r="R5" s="247" t="s">
        <v>89</v>
      </c>
      <c r="S5" s="247" t="s">
        <v>90</v>
      </c>
      <c r="T5" s="247" t="s">
        <v>91</v>
      </c>
      <c r="U5" s="369"/>
      <c r="V5" s="371"/>
      <c r="W5" s="190"/>
      <c r="X5" s="353" t="s">
        <v>20</v>
      </c>
      <c r="Y5" s="355" t="s">
        <v>68</v>
      </c>
      <c r="Z5" s="351" t="s">
        <v>103</v>
      </c>
      <c r="AA5" s="352"/>
      <c r="AP5" s="266" t="s">
        <v>208</v>
      </c>
      <c r="AQ5" s="265" t="s">
        <v>37</v>
      </c>
      <c r="AR5" s="265" t="s">
        <v>38</v>
      </c>
      <c r="AS5" s="265" t="s">
        <v>39</v>
      </c>
      <c r="AT5" s="265" t="s">
        <v>40</v>
      </c>
      <c r="AU5" s="265" t="s">
        <v>41</v>
      </c>
      <c r="AV5" s="265" t="s">
        <v>37</v>
      </c>
      <c r="AW5" s="265" t="s">
        <v>38</v>
      </c>
      <c r="AX5" s="265" t="s">
        <v>39</v>
      </c>
      <c r="AY5" s="265" t="s">
        <v>40</v>
      </c>
      <c r="AZ5" s="265" t="s">
        <v>41</v>
      </c>
      <c r="BA5" s="342"/>
      <c r="BC5" s="265" t="s">
        <v>43</v>
      </c>
      <c r="BD5" s="265" t="s">
        <v>210</v>
      </c>
    </row>
    <row r="6" spans="2:63" ht="16.95" customHeight="1" thickBot="1" x14ac:dyDescent="0.35">
      <c r="B6" s="365"/>
      <c r="C6" s="364"/>
      <c r="D6" s="167" t="s">
        <v>26</v>
      </c>
      <c r="E6" s="248" t="s">
        <v>27</v>
      </c>
      <c r="F6" s="248" t="s">
        <v>114</v>
      </c>
      <c r="G6" s="248" t="s">
        <v>115</v>
      </c>
      <c r="H6" s="248" t="s">
        <v>116</v>
      </c>
      <c r="I6" s="248" t="s">
        <v>117</v>
      </c>
      <c r="J6" s="248" t="s">
        <v>28</v>
      </c>
      <c r="K6" s="248" t="s">
        <v>44</v>
      </c>
      <c r="L6" s="248" t="s">
        <v>45</v>
      </c>
      <c r="M6" s="248" t="s">
        <v>46</v>
      </c>
      <c r="N6" s="248" t="s">
        <v>47</v>
      </c>
      <c r="O6" s="248" t="s">
        <v>29</v>
      </c>
      <c r="P6" s="248" t="s">
        <v>48</v>
      </c>
      <c r="Q6" s="248" t="s">
        <v>118</v>
      </c>
      <c r="R6" s="248" t="s">
        <v>49</v>
      </c>
      <c r="S6" s="248" t="s">
        <v>50</v>
      </c>
      <c r="T6" s="248" t="s">
        <v>119</v>
      </c>
      <c r="U6" s="248" t="s">
        <v>51</v>
      </c>
      <c r="V6" s="249" t="s">
        <v>52</v>
      </c>
      <c r="W6" s="189"/>
      <c r="X6" s="354"/>
      <c r="Y6" s="356"/>
      <c r="Z6" s="4" t="s">
        <v>102</v>
      </c>
      <c r="AA6" s="5" t="s">
        <v>20</v>
      </c>
      <c r="AC6" s="334" t="s">
        <v>1</v>
      </c>
      <c r="AD6" s="334"/>
      <c r="AE6" s="334" t="s">
        <v>109</v>
      </c>
      <c r="AF6" s="334"/>
      <c r="AG6" s="335" t="s">
        <v>107</v>
      </c>
      <c r="AH6" s="335"/>
      <c r="AI6" s="346" t="s">
        <v>108</v>
      </c>
      <c r="AJ6" s="347"/>
      <c r="AK6" s="346" t="s">
        <v>110</v>
      </c>
      <c r="AL6" s="347"/>
      <c r="AM6" s="346" t="s">
        <v>110</v>
      </c>
      <c r="AN6" s="347"/>
      <c r="AP6" s="266" t="s">
        <v>20</v>
      </c>
      <c r="AQ6" s="267" t="str">
        <f>IF(AQ7="","OK","NOT OK")</f>
        <v>OK</v>
      </c>
      <c r="AR6" s="193" t="str">
        <f t="shared" ref="AR6:BA6" si="0">IF(AR7="","OK","NOT OK")</f>
        <v>OK</v>
      </c>
      <c r="AS6" s="193" t="str">
        <f t="shared" si="0"/>
        <v>OK</v>
      </c>
      <c r="AT6" s="193" t="str">
        <f t="shared" si="0"/>
        <v>OK</v>
      </c>
      <c r="AU6" s="193" t="str">
        <f t="shared" si="0"/>
        <v>OK</v>
      </c>
      <c r="AV6" s="193" t="str">
        <f t="shared" si="0"/>
        <v>OK</v>
      </c>
      <c r="AW6" s="193" t="str">
        <f t="shared" si="0"/>
        <v>OK</v>
      </c>
      <c r="AX6" s="193" t="str">
        <f t="shared" si="0"/>
        <v>OK</v>
      </c>
      <c r="AY6" s="193" t="str">
        <f t="shared" si="0"/>
        <v>OK</v>
      </c>
      <c r="AZ6" s="193" t="str">
        <f t="shared" si="0"/>
        <v>OK</v>
      </c>
      <c r="BA6" s="193" t="str">
        <f t="shared" si="0"/>
        <v>OK</v>
      </c>
      <c r="BC6" s="193" t="str">
        <f t="shared" ref="BC6" si="1">IF(BC7="","OK","NOT OK")</f>
        <v>OK</v>
      </c>
      <c r="BD6" s="193" t="str">
        <f t="shared" ref="BD6" si="2">IF(BD7="","OK","NOT OK")</f>
        <v>OK</v>
      </c>
      <c r="BF6" s="334" t="s">
        <v>215</v>
      </c>
      <c r="BG6" s="334"/>
      <c r="BH6" s="334" t="s">
        <v>216</v>
      </c>
      <c r="BI6" s="334"/>
      <c r="BJ6" s="335" t="s">
        <v>217</v>
      </c>
      <c r="BK6" s="335"/>
    </row>
    <row r="7" spans="2:63" x14ac:dyDescent="0.3">
      <c r="B7" s="251" t="s">
        <v>53</v>
      </c>
      <c r="C7" s="261" t="s">
        <v>33</v>
      </c>
      <c r="D7" s="255"/>
      <c r="E7" s="8"/>
      <c r="F7" s="8"/>
      <c r="G7" s="8"/>
      <c r="H7" s="8"/>
      <c r="I7" s="8"/>
      <c r="J7" s="8"/>
      <c r="K7" s="8"/>
      <c r="L7" s="8"/>
      <c r="M7" s="8"/>
      <c r="N7" s="8"/>
      <c r="O7" s="8"/>
      <c r="P7" s="71"/>
      <c r="Q7" s="71"/>
      <c r="R7" s="71"/>
      <c r="S7" s="71"/>
      <c r="T7" s="71"/>
      <c r="U7" s="71"/>
      <c r="V7" s="246"/>
      <c r="W7" s="190"/>
      <c r="X7" s="14" t="str">
        <f>IF('2.0'!Y7&lt;&gt;"","NOT OK","OK")</f>
        <v>OK</v>
      </c>
      <c r="Y7" s="63" t="str">
        <f>IFERROR(IF(AM7&lt;&gt;"OK",AN7,
IF(AC7&lt;&gt;"OK", AD7,
IF(AE7&lt;&gt;"OK", AF7,
IF(AG7&lt;&gt;"OK", AH7,
IF(AI7&lt;&gt;"OK", AJ7,
IF(AK7&lt;&gt;"OK", AL7,
IF(AQ6="NOT OK",AQ7,
IF(AR6="NOT OK",AR7,
IF(AS6="NOT OK",AS7,
IF(AT6="NOT OK",AT7,
IF(AU6="NOT OK",AU7,
IF(AV6="NOT OK",AV7,
IF(AW6="NOT OK",AW7,
IF(AX6="NOT OK",AX7,
IF(AY6="NOT OK",AY7,
IF(AZ6="NOT OK",AZ7,
IF(OR(J7&gt;E7,K7&gt;F7,L7&gt;G7,M7&gt;H7,N7&gt;I7), "Number of defaults (D_-j) cannot be greater than number of customers (N_-j) for all j.",
IF(BF7&lt;&gt;"OK", BG7,
IF(BH7&lt;&gt;"OK", BI7,
IF(BJ7&lt;&gt;"OK",BK7,
IF(AA7="NOT OK","The p-value of z-test differs from ECB calculation.",
IF(BA6="NOT OK",BA7,
IF(BC6="NOT OK",BC7,
IF(BD6="NOT OK",BD7,"")))))))))))))))))))))))),"")</f>
        <v/>
      </c>
      <c r="Z7" s="74" t="str">
        <f>IFERROR(IF(COUNTA(D7:V7)=0,"",1-_xlfn.NORM.S.DIST((Q7*P7-D7)/SQRT(T7),TRUE )),"")</f>
        <v/>
      </c>
      <c r="AA7" s="15" t="str">
        <f>IFERROR(IF(COUNTA(D7:T7)=0,"",IF(ABS('2.0'!V7-Z7)&gt;0.00001,"NOT OK","OK")),"")</f>
        <v/>
      </c>
      <c r="AC7" s="193" t="str">
        <f>IF(AND(COUNTA(D7:O7)&lt;&gt;12,'2.0'!O7&lt;&gt;0), "NOT OK", "OK")</f>
        <v>OK</v>
      </c>
      <c r="AD7" s="193" t="str">
        <f>IF('2.0'!AC7&lt;&gt;"OK", "Please fill columns D to O","")</f>
        <v/>
      </c>
      <c r="AE7" s="193" t="str">
        <f>IF(AND(MIN(E7:I7)&gt;0,OR(ISBLANK('2.0'!P7),ISBLANK(S7))),"NOT OK", "OK")</f>
        <v>OK</v>
      </c>
      <c r="AF7" s="193" t="str">
        <f>IF('2.0'!AE7&lt;&gt;"OK", "Please fill μ1 and s^2_D","")</f>
        <v/>
      </c>
      <c r="AG7" s="193" t="str">
        <f>IF(AND('2.0'!O7&gt;0,ISBLANK(Q7)),"NOT OK", "OK")</f>
        <v>OK</v>
      </c>
      <c r="AH7" s="193" t="str">
        <f>IF('2.0'!AG7&lt;&gt;"OK", "Please fill μ2","")</f>
        <v/>
      </c>
      <c r="AI7" s="193" t="str">
        <f>IF(AND(O7&gt;=2,ISBLANK('2.0'!R7)), "NOT OK", "OK")</f>
        <v>OK</v>
      </c>
      <c r="AJ7" s="193" t="str">
        <f>IF('2.0'!AI7&lt;&gt;"OK", "Please fill s^2_L","")</f>
        <v/>
      </c>
      <c r="AK7" s="193" t="str">
        <f>IF(AND(COUNTA(P7:S7)=4,COUNTA(T7:V7)&lt;&gt;3),"NOT OK", "OK")</f>
        <v>OK</v>
      </c>
      <c r="AL7" s="193" t="str">
        <f>IF('2.0'!AK7&lt;&gt;"OK", "Please fill s^2, Z, and the p-value","")</f>
        <v/>
      </c>
      <c r="AM7" s="193" t="str">
        <f>IF(AND(O7=0,OR(D7&lt;&gt;"",Q7&lt;&gt;"",R7&lt;&gt;"",T7&lt;&gt;"",U7&lt;&gt;"",V7&lt;&gt;"")),"NOT OK","OK")</f>
        <v>OK</v>
      </c>
      <c r="AN7" s="193" t="str">
        <f>IF('2.0'!AM7&lt;&gt;"OK", "Please do not fill columns EL, μ_2, s^2_L, s^2, Z, and P-value as N_def is 0","")</f>
        <v/>
      </c>
      <c r="AP7" s="345" t="s">
        <v>209</v>
      </c>
      <c r="AQ7" s="343" t="str">
        <f>IFERROR(IF(E7&lt;&gt;SUM(E9:E12),"The cell E7 should be the sum over the slots [ECB calculation: "&amp;SUM(E9:E12)&amp;"]",""),"")</f>
        <v/>
      </c>
      <c r="AR7" s="344" t="str">
        <f>IFERROR(IF(F7&lt;&gt;SUM(F9:F12),"The cell F7 should be the sum over the slots [ECB calculation: "&amp;SUM(F9:F12)&amp;"]",""),"")</f>
        <v/>
      </c>
      <c r="AS7" s="344" t="str">
        <f>IFERROR(IF(G7&lt;&gt;SUM(G9:G12),"The cell G7 should be the sum over the slots [ECB calculation: "&amp;SUM(G9:G12)&amp;"]",""),"")</f>
        <v/>
      </c>
      <c r="AT7" s="344" t="str">
        <f>IFERROR(IF(H7&lt;&gt;SUM(H9:H12),"The cell H7 should be the sum over the slots [ECB calculation: "&amp;SUM(H9:H12)&amp;"]",""),"")</f>
        <v/>
      </c>
      <c r="AU7" s="344" t="str">
        <f>IFERROR(IF(I7&lt;&gt;SUM(I9:I12),"The cell I7 should be the sum over the slots [ECB calculation: "&amp;SUM(I9:I12)&amp;"]",""),"")</f>
        <v/>
      </c>
      <c r="AV7" s="344" t="str">
        <f>IFERROR(IF(J7&lt;&gt;SUM(J9:J12),"The cell J7 should be the sum over the slots [ECB calculation: "&amp;SUM(J9:J12)&amp;"]",""),"")</f>
        <v/>
      </c>
      <c r="AW7" s="344" t="str">
        <f>IFERROR(IF(K7&lt;&gt;SUM(K9:K12),"The cell K7 should be the sum over the slots [ECB calculation: "&amp;SUM(K9:K12)&amp;"]",""),"")</f>
        <v/>
      </c>
      <c r="AX7" s="344" t="str">
        <f>IFERROR(IF(L7&lt;&gt;SUM(L9:L12),"The cell L7 should be the sum over the slots [ECB calculation: "&amp;SUM(L9:L12)&amp;"]",""),"")</f>
        <v/>
      </c>
      <c r="AY7" s="344" t="str">
        <f>IFERROR(IF(M7&lt;&gt;SUM(M9:M12),"The cell M7 should be the sum over the slots [ECB calculation: "&amp;SUM(M9:M12)&amp;"]",""),"")</f>
        <v/>
      </c>
      <c r="AZ7" s="344" t="str">
        <f>IFERROR(IF(N7&lt;&gt;SUM(N9:N12),"The cell N7 should be the sum over the slots [ECB calculation: "&amp;SUM(N9:N12)&amp;"]",""),"")</f>
        <v/>
      </c>
      <c r="BA7" s="344" t="str">
        <f>IFERROR(IF(O7&lt;&gt;SUM(O9:O12),"The cell O7 should be the sum over the slots [ECB calculation: "&amp;SUM(O9:O12)&amp;"]",""),"")</f>
        <v/>
      </c>
      <c r="BC7" s="338" t="str">
        <f t="shared" ref="BC7" si="3">IFERROR(IF(ABS(SUMPRODUCT(Q9:Q12,O9:O12)/O7-Q7)&gt;0.00001,"The cell Q7 should be the number weighted average over the slots [ECB calculation: "&amp;ROUND(SUMPRODUCT(Q9:Q12,O9:O12)/O7,6)&amp;"]",""),"")</f>
        <v/>
      </c>
      <c r="BD7" s="338" t="str">
        <f>IFERROR(IF(E7&lt;&gt;'1.2'!D8,"Number of customers N_0 not consistent with number of customers at the beginning of the observation period in sheet 1.2.",""),"")</f>
        <v/>
      </c>
      <c r="BF7" s="193" t="str">
        <f>IF(ABS(1/5*SUM(IFERROR(J7/E7,0),IFERROR(K7/F7,0),IFERROR(L7/G7,0),IFERROR(M7/H7,0),IFERROR(N7/I7,0))-P7)&lt;0.00001, "OK", "NOT OK")</f>
        <v>OK</v>
      </c>
      <c r="BG7" s="193" t="str">
        <f>IF('2.0'!BF7&lt;&gt;"OK", CONCATENATE("Value for μ_1 does not match ECB calculation.", " [μ_1 = ",ROUND(1/COUNTIF(E7:I7,"&gt;0")*SUM(IFERROR(J7/E7,0),IFERROR(K7/F7,0),IFERROR(L7/G7,0),IFERROR(M7/H7,0),IFERROR(N7/I7,0)),6),"]"),"")</f>
        <v/>
      </c>
      <c r="BH7" s="193" t="str">
        <f>IF(ABS((1/25)*P7*(1-P7)*SUM(IFERROR(1/E7,0),IFERROR(1/F7,0),IFERROR(1/G7,0),IFERROR(1/H7,0),IFERROR(1/I7,0))-S7)&lt;0.00001, "OK", "NOT OK")</f>
        <v>OK</v>
      </c>
      <c r="BI7" s="193" t="str">
        <f>IF('2.0'!BH7&lt;&gt;"OK", CONCATENATE("Value for s^2_D does not match ECB calculation.", " [s^2_D = ", ROUND(((1/COUNTIF(E7:I7,"&gt;0")^2)*P7*(1-P7)*SUM(IFERROR(1/E7,0),IFERROR(1/F7,0),IFERROR(1/G7,0),IFERROR(1/H7,0),IFERROR(1/I7,0))),6),"]"),"")</f>
        <v/>
      </c>
      <c r="BJ7" s="193" t="str">
        <f t="shared" ref="BJ7:BJ11" si="4">IF(ABS(S7*R7+P7^2*R7+Q7^2*S7-T7)&gt;0.00001,"NOT OK", "OK")</f>
        <v>OK</v>
      </c>
      <c r="BK7" s="193" t="str">
        <f>IF('2.0'!BJ7&lt;&gt;"OK", CONCATENATE("Value for s^2 does not match ECB calculation."," [s^2 = ",ROUND(S7*R7+P7^2*R7+Q7^2*S7,6),"]"),"")</f>
        <v/>
      </c>
    </row>
    <row r="8" spans="2:63" x14ac:dyDescent="0.3">
      <c r="B8" s="252"/>
      <c r="C8" s="262"/>
      <c r="D8" s="256"/>
      <c r="E8" s="244"/>
      <c r="F8" s="244"/>
      <c r="G8" s="244"/>
      <c r="H8" s="244"/>
      <c r="I8" s="244"/>
      <c r="J8" s="244"/>
      <c r="K8" s="244"/>
      <c r="L8" s="244"/>
      <c r="M8" s="244"/>
      <c r="N8" s="244"/>
      <c r="O8" s="244"/>
      <c r="P8" s="243"/>
      <c r="Q8" s="243"/>
      <c r="R8" s="243"/>
      <c r="S8" s="243"/>
      <c r="T8" s="243"/>
      <c r="U8" s="243"/>
      <c r="V8" s="245"/>
      <c r="W8" s="189"/>
      <c r="X8" s="6"/>
      <c r="Y8" s="64"/>
      <c r="Z8" s="75"/>
      <c r="AA8" s="7"/>
      <c r="AC8" s="193"/>
      <c r="AD8" s="193"/>
      <c r="AE8" s="193"/>
      <c r="AF8" s="193"/>
      <c r="AG8" s="193"/>
      <c r="AH8" s="193"/>
      <c r="AI8" s="193"/>
      <c r="AJ8" s="193"/>
      <c r="AK8" s="193"/>
      <c r="AL8" s="193"/>
      <c r="AM8" s="193"/>
      <c r="AN8" s="193"/>
      <c r="AP8" s="345"/>
      <c r="AQ8" s="343"/>
      <c r="AR8" s="344"/>
      <c r="AS8" s="344"/>
      <c r="AT8" s="344"/>
      <c r="AU8" s="344"/>
      <c r="AV8" s="344"/>
      <c r="AW8" s="344"/>
      <c r="AX8" s="344"/>
      <c r="AY8" s="344"/>
      <c r="AZ8" s="344"/>
      <c r="BA8" s="344"/>
      <c r="BC8" s="339"/>
      <c r="BD8" s="339"/>
      <c r="BF8" s="193"/>
      <c r="BG8" s="193"/>
      <c r="BH8" s="193"/>
      <c r="BI8" s="193"/>
      <c r="BJ8" s="193"/>
      <c r="BK8" s="193"/>
    </row>
    <row r="9" spans="2:63" x14ac:dyDescent="0.3">
      <c r="B9" s="253" t="s">
        <v>54</v>
      </c>
      <c r="C9" s="263" t="s">
        <v>120</v>
      </c>
      <c r="D9" s="257"/>
      <c r="E9" s="10"/>
      <c r="F9" s="10"/>
      <c r="G9" s="10"/>
      <c r="H9" s="10"/>
      <c r="I9" s="10"/>
      <c r="J9" s="10"/>
      <c r="K9" s="10"/>
      <c r="L9" s="10"/>
      <c r="M9" s="10"/>
      <c r="N9" s="10"/>
      <c r="O9" s="10"/>
      <c r="P9" s="72"/>
      <c r="Q9" s="72"/>
      <c r="R9" s="72"/>
      <c r="S9" s="72"/>
      <c r="T9" s="72"/>
      <c r="U9" s="72"/>
      <c r="V9" s="73"/>
      <c r="W9" s="190"/>
      <c r="X9" s="14" t="str">
        <f>IF('2.0'!Y9&lt;&gt;"","NOT OK","OK")</f>
        <v>OK</v>
      </c>
      <c r="Y9" s="63" t="str">
        <f>IF('2.0'!AM9&lt;&gt;"OK",AN9,
IF(AC9&lt;&gt;"OK", AD9,
IF(AE9&lt;&gt;"OK", AF9,
IF(AG9&lt;&gt;"OK", AH9,
IF(AI9&lt;&gt;"OK", AJ9,
IF(AK9&lt;&gt;"OK", AL9,
IF(OR(J9&gt;E9,K9&gt;F9,L9&gt;G9,M9&gt;H9,N9&gt;I9), "Number of defaults (d_-j) cannot be greater than number of customers (N_-j) for all j.",
IF(BF9&lt;&gt;"OK", BG9,
IF(BH9&lt;&gt;"OK", BI9,
IF(BJ9&lt;&gt;"OK",BK9,
IF(AA9="NOT OK","The p-value of t-test differs from ECB calculation.",
IF(AND(D9&lt;&gt;"",OR(D9&lt;0, D9&gt;0.004)),"The value is not consistent with the Regulation (EU) No 575/2013, Article 158(6).",""))))))))))))</f>
        <v/>
      </c>
      <c r="Z9" s="74" t="str">
        <f>IFERROR(IF(COUNTA(D9:V9)=0,"",1-_xlfn.NORM.S.DIST((Q9*P9-D9)/SQRT('2.0'!T9),TRUE)),"")</f>
        <v/>
      </c>
      <c r="AA9" s="15" t="str">
        <f>IFERROR(IF(COUNTA(D9:T9)=0,"",IF(ABS('2.0'!V9-Z9)&gt;0.00001,"NOT OK","OK")),"")</f>
        <v/>
      </c>
      <c r="AC9" s="193" t="str">
        <f>IF(AND(COUNTA(D9:O9)&lt;&gt;12,'2.0'!O9&lt;&gt;0), "NOT OK", "OK")</f>
        <v>OK</v>
      </c>
      <c r="AD9" s="193" t="str">
        <f>IF('2.0'!AC9&lt;&gt;"OK", "Please fill columns D to O","")</f>
        <v/>
      </c>
      <c r="AE9" s="193" t="str">
        <f>IF(AND(MIN(E9:I9)&gt;0,OR(ISBLANK('2.0'!P9),ISBLANK(S9))),"NOT OK", "OK")</f>
        <v>OK</v>
      </c>
      <c r="AF9" s="193" t="str">
        <f>IF('2.0'!AE9&lt;&gt;"OK", "Please fill μ1 and s^2_D","")</f>
        <v/>
      </c>
      <c r="AG9" s="193" t="str">
        <f>IF(AND(O9&gt;0,ISBLANK('2.0'!Q9)),"NOT OK", "OK")</f>
        <v>OK</v>
      </c>
      <c r="AH9" s="193" t="str">
        <f>IF('2.0'!AG9&lt;&gt;"OK", "Please fill μ2","")</f>
        <v/>
      </c>
      <c r="AI9" s="193" t="str">
        <f>IF(AND(O9&gt;=2,ISBLANK('2.0'!R9)), "NOT OK", "OK")</f>
        <v>OK</v>
      </c>
      <c r="AJ9" s="193" t="str">
        <f>IF('2.0'!AI9&lt;&gt;"OK", "Please fill s^2_L","")</f>
        <v/>
      </c>
      <c r="AK9" s="193" t="str">
        <f t="shared" ref="AK9:AK12" si="5">IF(AND(COUNTA(P9:S9)=4,COUNTA(T9:V9)&lt;&gt;3),"NOT OK", "OK")</f>
        <v>OK</v>
      </c>
      <c r="AL9" s="193" t="str">
        <f>IF('2.0'!AK9&lt;&gt;"OK", "Please fill s^2, Z, and the p-value","")</f>
        <v/>
      </c>
      <c r="AM9" s="193" t="str">
        <f>IF(AND(O9=0,OR(D9&lt;&gt;"",Q9&lt;&gt;"",R9&lt;&gt;"",T9&lt;&gt;"",U9&lt;&gt;"",V9&lt;&gt;"")),"NOT OK","OK")</f>
        <v>OK</v>
      </c>
      <c r="AN9" s="193" t="str">
        <f>IF('2.0'!AM9&lt;&gt;"OK", "Please do not fill in EL, μ_2, s^2_L, s^2, Z, and P-value as N_def is 0","")</f>
        <v/>
      </c>
      <c r="AP9" s="345"/>
      <c r="AQ9" s="343"/>
      <c r="AR9" s="344"/>
      <c r="AS9" s="344"/>
      <c r="AT9" s="344"/>
      <c r="AU9" s="344"/>
      <c r="AV9" s="344"/>
      <c r="AW9" s="344"/>
      <c r="AX9" s="344"/>
      <c r="AY9" s="344"/>
      <c r="AZ9" s="344"/>
      <c r="BA9" s="344"/>
      <c r="BC9" s="339"/>
      <c r="BD9" s="339"/>
      <c r="BF9" s="193" t="str">
        <f t="shared" ref="BF9:BF12" si="6">IF(ABS(1/5*SUM(IFERROR(J9/E9,0),IFERROR(K9/F9,0),IFERROR(L9/G9,0),IFERROR(M9/H9,0),IFERROR(N9/I9,0))-P9)&lt;0.00001, "OK", "NOT OK")</f>
        <v>OK</v>
      </c>
      <c r="BG9" s="193" t="str">
        <f>IF('2.0'!BF9&lt;&gt;"OK", CONCATENATE("Value for μ_1 does not match ECB calculation.", " [μ_1 = ",ROUND(1/COUNTIF(E9:I9,"&gt;0")*SUM(IFERROR(J9/E9,0),IFERROR(K9/F9,0),IFERROR(L9/G9,0),IFERROR(M9/H9,0),IFERROR(N9/I9,0)),6),"]"),"")</f>
        <v/>
      </c>
      <c r="BH9" s="193" t="str">
        <f t="shared" ref="BH9:BH12" si="7">IF(ABS((1/25)*P9*(1-P9)*SUM(IFERROR(1/E9,0),IFERROR(1/F9,0),IFERROR(1/G9,0),IFERROR(1/H9,0),IFERROR(1/I9,0))-S9)&lt;0.00001, "OK", "NOT OK")</f>
        <v>OK</v>
      </c>
      <c r="BI9" s="193" t="str">
        <f>IF('2.0'!BH9&lt;&gt;"OK", CONCATENATE("Value for s^2_D does not match ECB calculation.", " [s^2_D = ", ROUND(((1/COUNTIF(E9:I9,"&gt;0")^2)*P9*(1-P9)*SUM(IFERROR(1/E9,0),IFERROR(1/F9,0),IFERROR(1/G9,0),IFERROR(1/H9,0),IFERROR(1/I9,0))),6),"]"),"")</f>
        <v/>
      </c>
      <c r="BJ9" s="193" t="str">
        <f t="shared" si="4"/>
        <v>OK</v>
      </c>
      <c r="BK9" s="193" t="str">
        <f>IF('2.0'!BJ9&lt;&gt;"OK", CONCATENATE("Value for s^2 does not match ECB calculation."," [s^2 = ",ROUND(S9*R9+P9^2*R9+Q9^2*S9,6),"]"),"")</f>
        <v/>
      </c>
    </row>
    <row r="10" spans="2:63" x14ac:dyDescent="0.3">
      <c r="B10" s="253" t="s">
        <v>55</v>
      </c>
      <c r="C10" s="263" t="s">
        <v>121</v>
      </c>
      <c r="D10" s="257"/>
      <c r="E10" s="10"/>
      <c r="F10" s="10"/>
      <c r="G10" s="10"/>
      <c r="H10" s="10"/>
      <c r="I10" s="10"/>
      <c r="J10" s="10"/>
      <c r="K10" s="10"/>
      <c r="L10" s="10"/>
      <c r="M10" s="10"/>
      <c r="N10" s="10"/>
      <c r="O10" s="10"/>
      <c r="P10" s="72"/>
      <c r="Q10" s="72"/>
      <c r="R10" s="72"/>
      <c r="S10" s="72"/>
      <c r="T10" s="72"/>
      <c r="U10" s="72"/>
      <c r="V10" s="73"/>
      <c r="W10" s="190"/>
      <c r="X10" s="14" t="str">
        <f>IF('2.0'!Y10&lt;&gt;"","NOT OK","OK")</f>
        <v>OK</v>
      </c>
      <c r="Y10" s="63" t="str">
        <f>IF('2.0'!AM10&lt;&gt;"OK",AN10,
IF(AC10&lt;&gt;"OK", AD10,
IF(AE10&lt;&gt;"OK", AF10,
IF(AG10&lt;&gt;"OK", AH10,
IF(AI10&lt;&gt;"OK", AJ10,
IF(AK10&lt;&gt;"OK", AL10,
IF(OR(J10&gt;E10,K10&gt;F10,L10&gt;G10,M10&gt;H10,N10&gt;I10), "Number of defaults (D_-j) cannot be greater than number of customers (N_-j) for all j.",
IF(BF10&lt;&gt;"OK", BG10,
IF(BH10&lt;&gt;"OK", BI10,
IF(BJ10&lt;&gt;"OK",BK10,
IF(AA10="NOT OK","The p-value of t-test differs from ECB calculation.",
IF(AND(D10&lt;&gt;"",OR(D10&lt;0.004, D10&gt;0.008)),"The value is not consistent with the Regulation (EU) No 575/2013, Article 158(6).",""))))))))))))</f>
        <v/>
      </c>
      <c r="Z10" s="74" t="str">
        <f>IFERROR(IF(COUNTA(D10:V10)=0,"",1-_xlfn.NORM.S.DIST((Q10*P10-D10)/SQRT('2.0'!T10),TRUE)),"")</f>
        <v/>
      </c>
      <c r="AA10" s="15" t="str">
        <f>IFERROR(IF(COUNTA(D10:T10)=0,"",IF(ABS('2.0'!V10-Z10)&gt;0.00001,"NOT OK","OK")),"")</f>
        <v/>
      </c>
      <c r="AC10" s="193" t="str">
        <f>IF(AND(COUNTA(D10:O10)&lt;&gt;12,'2.0'!O10&lt;&gt;0), "NOT OK", "OK")</f>
        <v>OK</v>
      </c>
      <c r="AD10" s="193" t="str">
        <f>IF('2.0'!AC10&lt;&gt;"OK", "Please fill columns D to O","")</f>
        <v/>
      </c>
      <c r="AE10" s="193" t="str">
        <f>IF(AND(MIN(E10:I10)&gt;0,OR(ISBLANK('2.0'!P10),ISBLANK(S10))),"NOT OK", "OK")</f>
        <v>OK</v>
      </c>
      <c r="AF10" s="193" t="str">
        <f>IF('2.0'!AE10&lt;&gt;"OK", "Please fill μ1 and s^2_D","")</f>
        <v/>
      </c>
      <c r="AG10" s="193" t="str">
        <f>IF(AND(O10&gt;0,ISBLANK('2.0'!Q10)),"NOT OK", "OK")</f>
        <v>OK</v>
      </c>
      <c r="AH10" s="193" t="str">
        <f>IF('2.0'!AG10&lt;&gt;"OK", "Please fill μ2","")</f>
        <v/>
      </c>
      <c r="AI10" s="193" t="str">
        <f>IF(AND(O10&gt;=2,ISBLANK('2.0'!R10)), "NOT OK", "OK")</f>
        <v>OK</v>
      </c>
      <c r="AJ10" s="193" t="str">
        <f>IF('2.0'!AI10&lt;&gt;"OK", "Please fill s^2_L","")</f>
        <v/>
      </c>
      <c r="AK10" s="193" t="str">
        <f t="shared" si="5"/>
        <v>OK</v>
      </c>
      <c r="AL10" s="193" t="str">
        <f>IF('2.0'!AK10&lt;&gt;"OK", "Please fill s^2, Z, and the p-value","")</f>
        <v/>
      </c>
      <c r="AM10" s="193" t="str">
        <f>IF(AND(O10=0,OR(D10&lt;&gt;"",Q10&lt;&gt;"",R10&lt;&gt;"",T10&lt;&gt;"",U10&lt;&gt;"",V10&lt;&gt;"")),"NOT OK","OK")</f>
        <v>OK</v>
      </c>
      <c r="AN10" s="193" t="str">
        <f>IF('2.0'!AM10&lt;&gt;"OK", "Please do not fill in EL, μ_2, s^2_L, s^2, Z, and P-value as N_def is 0","")</f>
        <v/>
      </c>
      <c r="AP10" s="345"/>
      <c r="AQ10" s="343"/>
      <c r="AR10" s="344"/>
      <c r="AS10" s="344"/>
      <c r="AT10" s="344"/>
      <c r="AU10" s="344"/>
      <c r="AV10" s="344"/>
      <c r="AW10" s="344"/>
      <c r="AX10" s="344"/>
      <c r="AY10" s="344"/>
      <c r="AZ10" s="344"/>
      <c r="BA10" s="344"/>
      <c r="BC10" s="339"/>
      <c r="BD10" s="339"/>
      <c r="BF10" s="193" t="str">
        <f t="shared" si="6"/>
        <v>OK</v>
      </c>
      <c r="BG10" s="193" t="str">
        <f>IF('2.0'!BF10&lt;&gt;"OK", CONCATENATE("Value for μ_1 does not match ECB calculation.", " [μ_1 = ",ROUND(1/COUNTIF(E10:I10,"&gt;0")*SUM(IFERROR(J10/E10,0),IFERROR(K10/F10,0),IFERROR(L10/G10,0),IFERROR(M10/H10,0),IFERROR(N10/I10,0)),6),"]"),"")</f>
        <v/>
      </c>
      <c r="BH10" s="193" t="str">
        <f t="shared" si="7"/>
        <v>OK</v>
      </c>
      <c r="BI10" s="193" t="str">
        <f>IF('2.0'!BH10&lt;&gt;"OK", CONCATENATE("Value for s^2_D does not match ECB calculation.", " [s^2_D = ", ROUND(((1/COUNTIF(E10:I10,"&gt;0")^2)*P10*(1-P10)*SUM(IFERROR(1/E10,0),IFERROR(1/F10,0),IFERROR(1/G10,0),IFERROR(1/H10,0),IFERROR(1/I10,0))),6),"]"),"")</f>
        <v/>
      </c>
      <c r="BJ10" s="193" t="str">
        <f t="shared" si="4"/>
        <v>OK</v>
      </c>
      <c r="BK10" s="193" t="str">
        <f>IF('2.0'!BJ10&lt;&gt;"OK", CONCATENATE("Value for s^2 does not match ECB calculation."," [s^2 = ",ROUND(S10*R10+P10^2*R10+Q10^2*S10,6),"]"),"")</f>
        <v/>
      </c>
    </row>
    <row r="11" spans="2:63" x14ac:dyDescent="0.3">
      <c r="B11" s="253" t="s">
        <v>56</v>
      </c>
      <c r="C11" s="263" t="s">
        <v>122</v>
      </c>
      <c r="D11" s="258">
        <v>2.8000000000000001E-2</v>
      </c>
      <c r="E11" s="10"/>
      <c r="F11" s="10"/>
      <c r="G11" s="10"/>
      <c r="H11" s="10"/>
      <c r="I11" s="10"/>
      <c r="J11" s="10"/>
      <c r="K11" s="10"/>
      <c r="L11" s="10"/>
      <c r="M11" s="10"/>
      <c r="N11" s="10"/>
      <c r="O11" s="10"/>
      <c r="P11" s="72"/>
      <c r="Q11" s="72"/>
      <c r="R11" s="72"/>
      <c r="S11" s="72"/>
      <c r="T11" s="72"/>
      <c r="U11" s="72"/>
      <c r="V11" s="73"/>
      <c r="W11" s="190"/>
      <c r="X11" s="14" t="str">
        <f>IF('2.0'!Y11&lt;&gt;"","NOT OK","OK")</f>
        <v>OK</v>
      </c>
      <c r="Y11" s="63" t="str">
        <f>IF('2.0'!AM11&lt;&gt;"OK",AN11,
IF(AC11&lt;&gt;"OK", AD11,
IF(AE11&lt;&gt;"OK", AF11,
IF(AG11&lt;&gt;"OK", AH11,
IF(AI11&lt;&gt;"OK", AJ11,
IF(AK11&lt;&gt;"OK", AL11,
IF(OR(J11&gt;E11,K11&gt;F11,L11&gt;G11,M11&gt;H11,N11&gt;I11), "Number of defaults (D_-j) cannot be greater than number of customers (N_-j) for all j.",
IF(BF11&lt;&gt;"OK", BG11,
IF(BH11&lt;&gt;"OK", BI11,
IF(BJ11&lt;&gt;"OK",BK11,
IF(AA11="NOT OK","The p-value of t-test differs from ECB calculation.","")))))))))))</f>
        <v/>
      </c>
      <c r="Z11" s="74" t="str">
        <f>IFERROR(IF(COUNTA(D11:V11)=0,"",1-_xlfn.NORM.S.DIST((Q11*P11-D11)/SQRT('2.0'!T11),TRUE)),"")</f>
        <v/>
      </c>
      <c r="AA11" s="15" t="str">
        <f>IFERROR(IF(COUNTA(D11:T11)=0,"",IF(ABS('2.0'!V11-Z11)&gt;0.00001,"NOT OK","OK")),"")</f>
        <v/>
      </c>
      <c r="AC11" s="193" t="str">
        <f>IF(AND(COUNTA(D11:O11)&lt;&gt;12,'2.0'!O11&lt;&gt;0), "NOT OK", "OK")</f>
        <v>OK</v>
      </c>
      <c r="AD11" s="193" t="str">
        <f>IF('2.0'!AC11&lt;&gt;"OK", "Please fill columns E to O","")</f>
        <v/>
      </c>
      <c r="AE11" s="193" t="str">
        <f>IF(AND(MIN(E11:I11)&gt;0,OR(ISBLANK('2.0'!P11),ISBLANK(S11))),"NOT OK", "OK")</f>
        <v>OK</v>
      </c>
      <c r="AF11" s="193" t="str">
        <f>IF('2.0'!AE11&lt;&gt;"OK", "Please fill μ1 and s^2_D","")</f>
        <v/>
      </c>
      <c r="AG11" s="193" t="str">
        <f>IF(AND(O11&gt;0,ISBLANK('2.0'!Q11)),"NOT OK", "OK")</f>
        <v>OK</v>
      </c>
      <c r="AH11" s="193" t="str">
        <f>IF('2.0'!AG11&lt;&gt;"OK", "Please fill μ2","")</f>
        <v/>
      </c>
      <c r="AI11" s="193" t="str">
        <f>IF(AND(O11&gt;=2,ISBLANK('2.0'!R11)), "NOT OK", "OK")</f>
        <v>OK</v>
      </c>
      <c r="AJ11" s="193" t="str">
        <f>IF('2.0'!AI11&lt;&gt;"OK", "Please fill s^2_L","")</f>
        <v/>
      </c>
      <c r="AK11" s="193" t="str">
        <f t="shared" si="5"/>
        <v>OK</v>
      </c>
      <c r="AL11" s="193" t="str">
        <f>IF('2.0'!AK11&lt;&gt;"OK", "Please fill s^2, Z, and the p-value","")</f>
        <v/>
      </c>
      <c r="AM11" s="193" t="str">
        <f>IF(AND(O11=0,OR(Q11&lt;&gt;"",R11&lt;&gt;"",T11&lt;&gt;"",U11&lt;&gt;"",V11&lt;&gt;"")),"NOT OK","OK")</f>
        <v>OK</v>
      </c>
      <c r="AN11" s="193" t="str">
        <f>IF('2.0'!AM11&lt;&gt;"OK", "Please do not fill in μ_2, s^2_L, s^2, Z, and P-value as N_def is 0","")</f>
        <v/>
      </c>
      <c r="AP11" s="345"/>
      <c r="AQ11" s="343"/>
      <c r="AR11" s="344"/>
      <c r="AS11" s="344"/>
      <c r="AT11" s="344"/>
      <c r="AU11" s="344"/>
      <c r="AV11" s="344"/>
      <c r="AW11" s="344"/>
      <c r="AX11" s="344"/>
      <c r="AY11" s="344"/>
      <c r="AZ11" s="344"/>
      <c r="BA11" s="344"/>
      <c r="BC11" s="339"/>
      <c r="BD11" s="339"/>
      <c r="BF11" s="193" t="str">
        <f t="shared" si="6"/>
        <v>OK</v>
      </c>
      <c r="BG11" s="193" t="str">
        <f>IF('2.0'!BF11&lt;&gt;"OK", CONCATENATE("Value for μ_1 does not match ECB calculation.", " [μ_1 = ",ROUND(1/COUNTIF(E11:I11,"&gt;0")*SUM(IFERROR(J11/E11,0),IFERROR(K11/F11,0),IFERROR(L11/G11,0),IFERROR(M11/H11,0),IFERROR(N11/I11,0)),6),"]"),"")</f>
        <v/>
      </c>
      <c r="BH11" s="193" t="str">
        <f t="shared" si="7"/>
        <v>OK</v>
      </c>
      <c r="BI11" s="193" t="str">
        <f>IF('2.0'!BH11&lt;&gt;"OK", CONCATENATE("Value for s^2_D does not match ECB calculation.", " [s^2_D = ", ROUND(((1/COUNTIF(E11:I11,"&gt;0")^2)*P11*(1-P11)*SUM(IFERROR(1/E11,0),IFERROR(1/F11,0),IFERROR(1/G11,0),IFERROR(1/H11,0),IFERROR(1/I11,0))),6),"]"),"")</f>
        <v/>
      </c>
      <c r="BJ11" s="193" t="str">
        <f t="shared" si="4"/>
        <v>OK</v>
      </c>
      <c r="BK11" s="193" t="str">
        <f>IF('2.0'!BJ11&lt;&gt;"OK", CONCATENATE("Value for s^2 does not match ECB calculation."," [s^2 = ",ROUND(S11*R11+P11^2*R11+Q11^2*S11,6),"]"),"")</f>
        <v/>
      </c>
    </row>
    <row r="12" spans="2:63" ht="15" thickBot="1" x14ac:dyDescent="0.35">
      <c r="B12" s="254" t="s">
        <v>57</v>
      </c>
      <c r="C12" s="264" t="s">
        <v>123</v>
      </c>
      <c r="D12" s="259">
        <v>0.08</v>
      </c>
      <c r="E12" s="81"/>
      <c r="F12" s="81"/>
      <c r="G12" s="81"/>
      <c r="H12" s="81"/>
      <c r="I12" s="81"/>
      <c r="J12" s="81"/>
      <c r="K12" s="81"/>
      <c r="L12" s="81"/>
      <c r="M12" s="81"/>
      <c r="N12" s="81"/>
      <c r="O12" s="81"/>
      <c r="P12" s="92"/>
      <c r="Q12" s="92"/>
      <c r="R12" s="92"/>
      <c r="S12" s="92"/>
      <c r="T12" s="92"/>
      <c r="U12" s="92"/>
      <c r="V12" s="93"/>
      <c r="W12" s="190"/>
      <c r="X12" s="14" t="str">
        <f>IF('2.0'!Y12&lt;&gt;"","NOT OK","OK")</f>
        <v>OK</v>
      </c>
      <c r="Y12" s="63" t="str">
        <f>IF('2.0'!AM12&lt;&gt;"OK",AN12,
IF(AC12&lt;&gt;"OK", AD12,
IF(AE12&lt;&gt;"OK", AF12,
IF(AG12&lt;&gt;"OK", AH12,
IF(AI12&lt;&gt;"OK", AJ12,
IF(AK12&lt;&gt;"OK", AL12,
IF(OR(J12&gt;E12,K12&gt;F12,L12&gt;G12,M12&gt;H12,N12&gt;I12), "Number of defaults (D_-j) cannot be greater than number of customers (N_-j) for all j.",
IF(BF12&lt;&gt;"OK", BG12,
IF(BH12&lt;&gt;"OK", BI12,
IF(BJ12&lt;&gt;"OK",BK12,
IF(AA12="NOT OK","The p-value of t-test differs from ECB calculation.","")))))))))))</f>
        <v/>
      </c>
      <c r="Z12" s="74" t="str">
        <f>IFERROR(IF(COUNTA(D12:V12)=0,"",1-_xlfn.NORM.S.DIST((Q12*P12-D12)/SQRT('2.0'!T12),TRUE)),"")</f>
        <v/>
      </c>
      <c r="AA12" s="15" t="str">
        <f>IFERROR(IF(COUNTA(D12:T12)=0,"",IF(ABS('2.0'!V12-Z12)&gt;0.00001,"NOT OK","OK")),"")</f>
        <v/>
      </c>
      <c r="AC12" s="193" t="str">
        <f>IF(AND(COUNTA(D12:O12)&lt;&gt;12,'2.0'!O12&lt;&gt;0), "NOT OK", "OK")</f>
        <v>OK</v>
      </c>
      <c r="AD12" s="193" t="str">
        <f>IF('2.0'!AC12&lt;&gt;"OK", "Please fill columns E to O","")</f>
        <v/>
      </c>
      <c r="AE12" s="193" t="str">
        <f>IF(AND(MIN(E12:I12)&gt;0,OR(ISBLANK('2.0'!P12),ISBLANK(S12))),"NOT OK", "OK")</f>
        <v>OK</v>
      </c>
      <c r="AF12" s="193" t="str">
        <f>IF('2.0'!AE12&lt;&gt;"OK", "Please fill μ1 and s^2_D","")</f>
        <v/>
      </c>
      <c r="AG12" s="193" t="str">
        <f>IF(AND(O12&gt;0,ISBLANK('2.0'!Q12)),"NOT OK", "OK")</f>
        <v>OK</v>
      </c>
      <c r="AH12" s="193" t="str">
        <f>IF('2.0'!AG12&lt;&gt;"OK", "Please fill μ2","")</f>
        <v/>
      </c>
      <c r="AI12" s="193" t="str">
        <f>IF(AND(O12&gt;=2,ISBLANK('2.0'!R12)), "NOT OK", "OK")</f>
        <v>OK</v>
      </c>
      <c r="AJ12" s="193" t="str">
        <f>IF('2.0'!AI12&lt;&gt;"OK", "Please fill s^2_L","")</f>
        <v/>
      </c>
      <c r="AK12" s="193" t="str">
        <f t="shared" si="5"/>
        <v>OK</v>
      </c>
      <c r="AL12" s="193" t="str">
        <f>IF('2.0'!AK12&lt;&gt;"OK", "Please fill s^2, Z, and the p-value","")</f>
        <v/>
      </c>
      <c r="AM12" s="193" t="str">
        <f>IF(AND(O12=0,OR(Q12&lt;&gt;"",R12&lt;&gt;"",T12&lt;&gt;"",U12&lt;&gt;"",V12&lt;&gt;"")),"NOT OK","OK")</f>
        <v>OK</v>
      </c>
      <c r="AN12" s="193" t="str">
        <f>IF('2.0'!AM12&lt;&gt;"OK", "Please do not fill in μ_2, s^2_L, s^2, Z, and P-value as N_def is 0","")</f>
        <v/>
      </c>
      <c r="AP12" s="345"/>
      <c r="AQ12" s="343"/>
      <c r="AR12" s="344"/>
      <c r="AS12" s="344"/>
      <c r="AT12" s="344"/>
      <c r="AU12" s="344"/>
      <c r="AV12" s="344"/>
      <c r="AW12" s="344"/>
      <c r="AX12" s="344"/>
      <c r="AY12" s="344"/>
      <c r="AZ12" s="344"/>
      <c r="BA12" s="344"/>
      <c r="BC12" s="340"/>
      <c r="BD12" s="340"/>
      <c r="BF12" s="193" t="str">
        <f t="shared" si="6"/>
        <v>OK</v>
      </c>
      <c r="BG12" s="193" t="str">
        <f>IF('2.0'!BF12&lt;&gt;"OK", CONCATENATE("Value for μ_1 does not match ECB calculation.", " [μ_1 = ",ROUND(1/COUNTIF(E12:I12,"&gt;0")*SUM(IFERROR(J12/E12,0),IFERROR(K12/F12,0),IFERROR(L12/G12,0),IFERROR(M12/H12,0),IFERROR(N12/I12,0)),6),"]"),"")</f>
        <v/>
      </c>
      <c r="BH12" s="193" t="str">
        <f t="shared" si="7"/>
        <v>OK</v>
      </c>
      <c r="BI12" s="193" t="str">
        <f>IF('2.0'!BH12&lt;&gt;"OK", CONCATENATE("Value for s^2_D does not match ECB calculation.", " [s^2_D = ", ROUND(((1/COUNTIF(E12:I12,"&gt;0")^2)*P12*(1-P12)*SUM(IFERROR(1/E12,0),IFERROR(1/F12,0),IFERROR(1/G12,0),IFERROR(1/H12,0),IFERROR(1/I12,0))),6),"]"),"")</f>
        <v/>
      </c>
      <c r="BJ12" s="193" t="str">
        <f>IF(ABS(S12*R12+P12^2*R12+Q12^2*S12-T12)&gt;0.00001,"NOT OK", "OK")</f>
        <v>OK</v>
      </c>
      <c r="BK12" s="193" t="str">
        <f>IF('2.0'!BJ12&lt;&gt;"OK", CONCATENATE("Value for s^2 does not match ECB calculation."," [s^2 = ",ROUND(S12*R12+P12^2*R12+Q12^2*S12,6),"]"),"")</f>
        <v/>
      </c>
    </row>
    <row r="13" spans="2:63" ht="15" thickBot="1" x14ac:dyDescent="0.35">
      <c r="B13" s="194" t="s">
        <v>63</v>
      </c>
      <c r="C13" s="260" t="s">
        <v>124</v>
      </c>
      <c r="D13" s="250">
        <v>0.5</v>
      </c>
      <c r="E13" s="195"/>
      <c r="F13" s="195"/>
      <c r="G13" s="195"/>
      <c r="H13" s="195"/>
      <c r="I13" s="195"/>
      <c r="J13" s="195"/>
      <c r="K13" s="195"/>
      <c r="L13" s="195"/>
      <c r="M13" s="195"/>
      <c r="N13" s="195"/>
      <c r="O13" s="195"/>
      <c r="P13" s="195"/>
      <c r="Q13" s="195"/>
      <c r="R13" s="195"/>
      <c r="S13" s="195"/>
      <c r="T13" s="195"/>
      <c r="U13" s="195"/>
      <c r="V13" s="196"/>
      <c r="W13" s="190"/>
      <c r="X13" s="33"/>
      <c r="Y13" s="65"/>
      <c r="Z13" s="94"/>
      <c r="AA13" s="36"/>
    </row>
    <row r="14" spans="2:63" ht="12.75" customHeight="1" x14ac:dyDescent="0.3">
      <c r="W14" s="197"/>
      <c r="Z14" s="187" t="str">
        <f t="shared" ref="Z14:Z20" si="8">IFERROR(IF(COUNTA(D14:V14)=0,"",1-_xlfn.NORM.S.DIST((Q14*P14-D14)/SQRT(T14),FALSE )),"")</f>
        <v/>
      </c>
      <c r="AA14" s="187" t="str">
        <f t="shared" ref="AA14:AA20" si="9">IFERROR(IF(COUNTA(D14:T14)=0,"",IF(AND(IFERROR(ABS((V14-Z14)/Z14),1)&gt;0.00001,ABS(V14-Z14)&gt;0.000001),"NOT OK","OK")),"")</f>
        <v/>
      </c>
    </row>
    <row r="15" spans="2:63" hidden="1" x14ac:dyDescent="0.3">
      <c r="X15" s="187" t="str">
        <f t="shared" ref="X15:X20" si="10">IFERROR(IF(COUNTA(D15:V15)=0,"",
IF(Y15&lt;&gt;"","NOT OK","OK")
),""
)</f>
        <v/>
      </c>
      <c r="Z15" s="187" t="str">
        <f t="shared" si="8"/>
        <v/>
      </c>
      <c r="AA15" s="187" t="str">
        <f t="shared" si="9"/>
        <v/>
      </c>
    </row>
    <row r="16" spans="2:63" hidden="1" x14ac:dyDescent="0.3">
      <c r="X16" s="187" t="str">
        <f t="shared" si="10"/>
        <v/>
      </c>
      <c r="Z16" s="187" t="str">
        <f t="shared" si="8"/>
        <v/>
      </c>
      <c r="AA16" s="187" t="str">
        <f t="shared" si="9"/>
        <v/>
      </c>
    </row>
    <row r="17" spans="24:27" hidden="1" x14ac:dyDescent="0.3">
      <c r="X17" s="187" t="str">
        <f t="shared" si="10"/>
        <v/>
      </c>
      <c r="Z17" s="187" t="str">
        <f t="shared" si="8"/>
        <v/>
      </c>
      <c r="AA17" s="187" t="str">
        <f t="shared" si="9"/>
        <v/>
      </c>
    </row>
    <row r="18" spans="24:27" hidden="1" x14ac:dyDescent="0.3">
      <c r="X18" s="187" t="str">
        <f t="shared" si="10"/>
        <v/>
      </c>
      <c r="Z18" s="187" t="str">
        <f t="shared" si="8"/>
        <v/>
      </c>
      <c r="AA18" s="187" t="str">
        <f t="shared" si="9"/>
        <v/>
      </c>
    </row>
    <row r="19" spans="24:27" hidden="1" x14ac:dyDescent="0.3">
      <c r="X19" s="187" t="str">
        <f t="shared" si="10"/>
        <v/>
      </c>
      <c r="Z19" s="187" t="str">
        <f t="shared" si="8"/>
        <v/>
      </c>
      <c r="AA19" s="187" t="str">
        <f t="shared" si="9"/>
        <v/>
      </c>
    </row>
    <row r="20" spans="24:27" hidden="1" x14ac:dyDescent="0.3">
      <c r="X20" s="187" t="str">
        <f t="shared" si="10"/>
        <v/>
      </c>
      <c r="Z20" s="187" t="str">
        <f t="shared" si="8"/>
        <v/>
      </c>
      <c r="AA20" s="187" t="str">
        <f t="shared" si="9"/>
        <v/>
      </c>
    </row>
  </sheetData>
  <sheetProtection password="9BF7" sheet="1" objects="1" scenarios="1"/>
  <mergeCells count="39">
    <mergeCell ref="X4:AA4"/>
    <mergeCell ref="Z5:AA5"/>
    <mergeCell ref="X5:X6"/>
    <mergeCell ref="Y5:Y6"/>
    <mergeCell ref="B2:V2"/>
    <mergeCell ref="J4:N4"/>
    <mergeCell ref="B4:C6"/>
    <mergeCell ref="D4:D5"/>
    <mergeCell ref="E4:I4"/>
    <mergeCell ref="O4:O5"/>
    <mergeCell ref="P4:Q4"/>
    <mergeCell ref="R4:T4"/>
    <mergeCell ref="U4:U5"/>
    <mergeCell ref="V4:V5"/>
    <mergeCell ref="AM6:AN6"/>
    <mergeCell ref="AC6:AD6"/>
    <mergeCell ref="AE6:AF6"/>
    <mergeCell ref="AG6:AH6"/>
    <mergeCell ref="AI6:AJ6"/>
    <mergeCell ref="AK6:AL6"/>
    <mergeCell ref="AP7:AP12"/>
    <mergeCell ref="AR7:AR12"/>
    <mergeCell ref="AS7:AS12"/>
    <mergeCell ref="AT7:AT12"/>
    <mergeCell ref="AU7:AU12"/>
    <mergeCell ref="BA4:BA5"/>
    <mergeCell ref="AQ7:AQ12"/>
    <mergeCell ref="AV7:AV12"/>
    <mergeCell ref="AW7:AW12"/>
    <mergeCell ref="AX7:AX12"/>
    <mergeCell ref="AY7:AY12"/>
    <mergeCell ref="AZ7:AZ12"/>
    <mergeCell ref="BA7:BA12"/>
    <mergeCell ref="BF6:BG6"/>
    <mergeCell ref="BH6:BI6"/>
    <mergeCell ref="BJ6:BK6"/>
    <mergeCell ref="BC4:BD4"/>
    <mergeCell ref="BC7:BC12"/>
    <mergeCell ref="BD7:BD12"/>
  </mergeCells>
  <conditionalFormatting sqref="Z7:AA7 Z9:AA13">
    <cfRule type="expression" dxfId="14" priority="9">
      <formula>Z7="NOT OK"</formula>
    </cfRule>
    <cfRule type="expression" dxfId="13" priority="10">
      <formula>Z7="OK"</formula>
    </cfRule>
  </conditionalFormatting>
  <conditionalFormatting sqref="X7 X9:X13">
    <cfRule type="expression" dxfId="12" priority="3">
      <formula>X7="WARNING"</formula>
    </cfRule>
    <cfRule type="expression" dxfId="11" priority="5">
      <formula>X7="NOT OK"</formula>
    </cfRule>
    <cfRule type="expression" dxfId="10" priority="6">
      <formula>X7="OK"</formula>
    </cfRule>
  </conditionalFormatting>
  <dataValidations count="5">
    <dataValidation type="decimal" operator="greaterThanOrEqual" showInputMessage="1" showErrorMessage="1" error="Value should be a non negative number." sqref="R7:T7 R9:T12">
      <formula1>0</formula1>
    </dataValidation>
    <dataValidation type="custom" operator="notEqual" showInputMessage="1" showErrorMessage="1" error="Value should be a number." sqref="U7 U9:U12 P7:Q7 P9:Q12">
      <formula1>ISNUMBER(P7)</formula1>
    </dataValidation>
    <dataValidation type="decimal" allowBlank="1" showInputMessage="1" showErrorMessage="1" error="Only values between 0 and 1 are allowed" sqref="V9:V12 V7">
      <formula1>0</formula1>
      <formula2>1</formula2>
    </dataValidation>
    <dataValidation type="whole" operator="greaterThanOrEqual" allowBlank="1" showInputMessage="1" showErrorMessage="1" error="Non-negative Integers only allowed" sqref="E7:O7 E9:O12">
      <formula1>0</formula1>
    </dataValidation>
    <dataValidation type="decimal" operator="greaterThanOrEqual" allowBlank="1" showInputMessage="1" showErrorMessage="1" error="Only non-negative values are allowed" sqref="D7 D9:D13">
      <formula1>0</formula1>
    </dataValidation>
  </dataValidations>
  <hyperlinks>
    <hyperlink ref="C7" location="Portfolio" display="Portfolio"/>
    <hyperlink ref="C13" location="Default_grade" display="Default Grade"/>
    <hyperlink ref="B2:V2" location="Predictive_Ability___Slot_back_testing" display="SL 02.00 - PREDICTIVE ABILITY - SLOT BACK-TESTING (SLOT PA-SA)"/>
  </hyperlinks>
  <printOptions horizontalCentered="1"/>
  <pageMargins left="0.23622047244094491" right="0.23622047244094491" top="0.74803149606299213" bottom="0.74803149606299213" header="0.31496062992125984" footer="0.31496062992125984"/>
  <pageSetup paperSize="9" scale="60" orientation="landscape" r:id="rId1"/>
  <headerFooter>
    <oddFooter>&amp;A</oddFooter>
  </headerFooter>
  <ignoredErrors>
    <ignoredError sqref="B7:B12 D6:S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8"/>
  <sheetViews>
    <sheetView zoomScaleNormal="100" workbookViewId="0"/>
  </sheetViews>
  <sheetFormatPr defaultColWidth="0" defaultRowHeight="14.4" zeroHeight="1" x14ac:dyDescent="0.3"/>
  <cols>
    <col min="1" max="1" width="5.6640625" style="187" customWidth="1"/>
    <col min="2" max="3" width="10.6640625" style="187" customWidth="1"/>
    <col min="4" max="4" width="17.88671875" style="187" customWidth="1"/>
    <col min="5" max="8" width="12.109375" style="187" customWidth="1"/>
    <col min="9" max="9" width="5.6640625" style="187" customWidth="1"/>
    <col min="10" max="10" width="14.33203125" style="187" customWidth="1"/>
    <col min="11" max="11" width="72" style="187" customWidth="1"/>
    <col min="12" max="14" width="14.33203125" style="187" customWidth="1"/>
    <col min="15" max="15" width="5.6640625" style="187" customWidth="1"/>
    <col min="16" max="16384" width="8.88671875" style="187" hidden="1"/>
  </cols>
  <sheetData>
    <row r="1" spans="2:14" ht="12.75" customHeight="1" thickBot="1" x14ac:dyDescent="0.35"/>
    <row r="2" spans="2:14" ht="13.5" customHeight="1" thickBot="1" x14ac:dyDescent="0.35">
      <c r="B2" s="357" t="s">
        <v>166</v>
      </c>
      <c r="C2" s="358"/>
      <c r="D2" s="358"/>
      <c r="E2" s="358"/>
      <c r="F2" s="358"/>
      <c r="G2" s="377"/>
      <c r="H2" s="378"/>
    </row>
    <row r="3" spans="2:14" ht="12.75" customHeight="1" thickBot="1" x14ac:dyDescent="0.35"/>
    <row r="4" spans="2:14" ht="15" thickBot="1" x14ac:dyDescent="0.35">
      <c r="B4" s="379"/>
      <c r="C4" s="380"/>
      <c r="D4" s="385" t="s">
        <v>196</v>
      </c>
      <c r="E4" s="387" t="s">
        <v>58</v>
      </c>
      <c r="F4" s="387" t="s">
        <v>59</v>
      </c>
      <c r="G4" s="387" t="s">
        <v>60</v>
      </c>
      <c r="H4" s="389" t="s">
        <v>61</v>
      </c>
      <c r="J4" s="374" t="s">
        <v>96</v>
      </c>
      <c r="K4" s="375"/>
      <c r="L4" s="375"/>
      <c r="M4" s="375"/>
      <c r="N4" s="376"/>
    </row>
    <row r="5" spans="2:14" x14ac:dyDescent="0.3">
      <c r="B5" s="381"/>
      <c r="C5" s="382"/>
      <c r="D5" s="386"/>
      <c r="E5" s="388"/>
      <c r="F5" s="388"/>
      <c r="G5" s="388"/>
      <c r="H5" s="390"/>
      <c r="J5" s="372" t="s">
        <v>20</v>
      </c>
      <c r="K5" s="373" t="s">
        <v>68</v>
      </c>
      <c r="L5" s="391" t="s">
        <v>194</v>
      </c>
      <c r="M5" s="393" t="s">
        <v>143</v>
      </c>
      <c r="N5" s="395" t="s">
        <v>106</v>
      </c>
    </row>
    <row r="6" spans="2:14" ht="14.4" customHeight="1" thickBot="1" x14ac:dyDescent="0.35">
      <c r="B6" s="383"/>
      <c r="C6" s="384"/>
      <c r="D6" s="198" t="s">
        <v>26</v>
      </c>
      <c r="E6" s="157" t="s">
        <v>27</v>
      </c>
      <c r="F6" s="157" t="s">
        <v>28</v>
      </c>
      <c r="G6" s="157" t="s">
        <v>29</v>
      </c>
      <c r="H6" s="199" t="s">
        <v>48</v>
      </c>
      <c r="J6" s="354"/>
      <c r="K6" s="356"/>
      <c r="L6" s="392"/>
      <c r="M6" s="394"/>
      <c r="N6" s="396"/>
    </row>
    <row r="7" spans="2:14" ht="15" thickBot="1" x14ac:dyDescent="0.35">
      <c r="B7" s="200" t="s">
        <v>53</v>
      </c>
      <c r="C7" s="201" t="s">
        <v>33</v>
      </c>
      <c r="D7" s="28"/>
      <c r="E7" s="29"/>
      <c r="F7" s="29"/>
      <c r="G7" s="76"/>
      <c r="H7" s="77"/>
      <c r="J7" s="33" t="str">
        <f>IFERROR(IF(K7&lt;&gt;"","NOT OK","OK"),"")</f>
        <v>NOT OK</v>
      </c>
      <c r="K7" s="65" t="str">
        <f>IF(L7="NOT OK","The ratio M^1/N or M^2/N is inconsistent with the numbers N, M^1 and/or M^2.",
IF(M7="NOT OK","M^2 must be smaller than M^1 and M^1 must be smaller than N.",
IF(N7="NOT OK","N empty or not consistent with N_0 from table 2.0.","")))</f>
        <v>N empty or not consistent with N_0 from table 2.0.</v>
      </c>
      <c r="L7" s="34" t="str">
        <f>IFERROR(IF(COUNTA(SL_3.0a)=0,"",IF(OR(ABS(G7-(E7/D7))&gt;0.00001,
ABS(H7-(F7/D7))&gt;0.00001
),"NOT OK","OK")),"")</f>
        <v/>
      </c>
      <c r="M7" s="35" t="str">
        <f>IFERROR(IF(COUNTA(SL_3.0a)=0,"",IF(OR(E7&gt;D7,VALUE(F7)&gt;VALUE(E7) ),"NOT OK","OK")),"")</f>
        <v/>
      </c>
      <c r="N7" s="36" t="str">
        <f>IFERROR(IF(OR(VALUE(D7) &gt; VALUE('2.0'!E7),ISBLANK(D7)),"NOT OK","OK"),"")</f>
        <v>NOT OK</v>
      </c>
    </row>
    <row r="8" spans="2:14" ht="12.75" customHeight="1" x14ac:dyDescent="0.3">
      <c r="K8" s="202"/>
    </row>
  </sheetData>
  <sheetProtection password="9BF7" sheet="1" objects="1" scenarios="1"/>
  <mergeCells count="13">
    <mergeCell ref="J5:J6"/>
    <mergeCell ref="K5:K6"/>
    <mergeCell ref="J4:N4"/>
    <mergeCell ref="B2:H2"/>
    <mergeCell ref="B4:C6"/>
    <mergeCell ref="D4:D5"/>
    <mergeCell ref="E4:E5"/>
    <mergeCell ref="F4:F5"/>
    <mergeCell ref="G4:G5"/>
    <mergeCell ref="H4:H5"/>
    <mergeCell ref="L5:L6"/>
    <mergeCell ref="M5:M6"/>
    <mergeCell ref="N5:N6"/>
  </mergeCells>
  <conditionalFormatting sqref="L7:N7">
    <cfRule type="expression" dxfId="9" priority="4">
      <formula>L7="NOT OK"</formula>
    </cfRule>
    <cfRule type="expression" dxfId="8" priority="5">
      <formula>L7="OK"</formula>
    </cfRule>
  </conditionalFormatting>
  <conditionalFormatting sqref="J7">
    <cfRule type="expression" dxfId="7" priority="1">
      <formula>J7="WARNING"</formula>
    </cfRule>
    <cfRule type="expression" dxfId="6" priority="2">
      <formula>J7="NOT OK"</formula>
    </cfRule>
    <cfRule type="expression" dxfId="5" priority="3">
      <formula>J7="OK"</formula>
    </cfRule>
  </conditionalFormatting>
  <dataValidations count="2">
    <dataValidation type="whole" operator="greaterThanOrEqual" allowBlank="1" showInputMessage="1" showErrorMessage="1" error="Non-negative Integers only allowed" sqref="D7:F7">
      <formula1>0</formula1>
    </dataValidation>
    <dataValidation type="decimal" allowBlank="1" showInputMessage="1" showErrorMessage="1" error="Only values between 0 and 1 are allowed" sqref="G7:H7">
      <formula1>0</formula1>
      <formula2>1</formula2>
    </dataValidation>
  </dataValidations>
  <hyperlinks>
    <hyperlink ref="C7" location="Portfolio" display="Portfolio"/>
    <hyperlink ref="B2:H2" location="Loan_tenor_check" display="SL 03.00 - LOAN TENOR CHECK (SLOT - LTC)"/>
  </hyperlinks>
  <printOptions horizontalCentered="1"/>
  <pageMargins left="0.23622047244094491" right="0.23622047244094491" top="0.74803149606299213" bottom="0.74803149606299213" header="0.31496062992125984" footer="0.31496062992125984"/>
  <pageSetup paperSize="9" orientation="landscape" r:id="rId1"/>
  <headerFooter>
    <oddFooter>&amp;A</oddFooter>
  </headerFooter>
  <colBreaks count="1" manualBreakCount="1">
    <brk id="9" max="1048575" man="1"/>
  </colBreaks>
  <ignoredErrors>
    <ignoredError sqref="B7 D6:H6"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P12"/>
  <sheetViews>
    <sheetView zoomScaleNormal="100" workbookViewId="0"/>
  </sheetViews>
  <sheetFormatPr defaultColWidth="0" defaultRowHeight="14.4" zeroHeight="1" x14ac:dyDescent="0.3"/>
  <cols>
    <col min="1" max="1" width="5.6640625" style="187" customWidth="1"/>
    <col min="2" max="2" width="10.6640625" style="187" customWidth="1"/>
    <col min="3" max="3" width="22.6640625" style="187" customWidth="1"/>
    <col min="4" max="10" width="15.6640625" style="187" customWidth="1"/>
    <col min="11" max="11" width="5.6640625" style="187" customWidth="1"/>
    <col min="12" max="12" width="14.33203125" style="187" customWidth="1"/>
    <col min="13" max="13" width="57.5546875" style="187" customWidth="1"/>
    <col min="14" max="15" width="14.33203125" style="187" customWidth="1"/>
    <col min="16" max="16" width="5.6640625" style="187" customWidth="1"/>
    <col min="17" max="16384" width="9.109375" style="187" hidden="1"/>
  </cols>
  <sheetData>
    <row r="1" spans="2:15" ht="12.75" customHeight="1" thickBot="1" x14ac:dyDescent="0.35"/>
    <row r="2" spans="2:15" ht="13.5" customHeight="1" thickBot="1" x14ac:dyDescent="0.35">
      <c r="B2" s="357" t="s">
        <v>167</v>
      </c>
      <c r="C2" s="358"/>
      <c r="D2" s="358"/>
      <c r="E2" s="358"/>
      <c r="F2" s="358"/>
      <c r="G2" s="377"/>
      <c r="H2" s="377"/>
      <c r="I2" s="377"/>
      <c r="J2" s="378"/>
    </row>
    <row r="3" spans="2:15" ht="12.75" customHeight="1" thickBot="1" x14ac:dyDescent="0.35"/>
    <row r="4" spans="2:15" ht="24.75" customHeight="1" thickBot="1" x14ac:dyDescent="0.35">
      <c r="B4" s="397"/>
      <c r="C4" s="398"/>
      <c r="D4" s="203" t="s">
        <v>126</v>
      </c>
      <c r="E4" s="204" t="s">
        <v>127</v>
      </c>
      <c r="F4" s="204" t="s">
        <v>128</v>
      </c>
      <c r="G4" s="204" t="s">
        <v>129</v>
      </c>
      <c r="H4" s="205" t="s">
        <v>130</v>
      </c>
      <c r="I4" s="204" t="s">
        <v>104</v>
      </c>
      <c r="J4" s="206" t="s">
        <v>105</v>
      </c>
      <c r="K4" s="242"/>
      <c r="L4" s="348" t="s">
        <v>96</v>
      </c>
      <c r="M4" s="349"/>
      <c r="N4" s="349"/>
      <c r="O4" s="350"/>
    </row>
    <row r="5" spans="2:15" x14ac:dyDescent="0.3">
      <c r="B5" s="399"/>
      <c r="C5" s="400"/>
      <c r="D5" s="207" t="s">
        <v>62</v>
      </c>
      <c r="E5" s="208" t="s">
        <v>62</v>
      </c>
      <c r="F5" s="208" t="s">
        <v>62</v>
      </c>
      <c r="G5" s="208" t="s">
        <v>62</v>
      </c>
      <c r="H5" s="208" t="s">
        <v>62</v>
      </c>
      <c r="I5" s="208" t="s">
        <v>62</v>
      </c>
      <c r="J5" s="209" t="s">
        <v>62</v>
      </c>
      <c r="K5" s="242"/>
      <c r="L5" s="372" t="s">
        <v>20</v>
      </c>
      <c r="M5" s="373" t="s">
        <v>68</v>
      </c>
      <c r="N5" s="403" t="s">
        <v>106</v>
      </c>
      <c r="O5" s="404"/>
    </row>
    <row r="6" spans="2:15" ht="27" thickBot="1" x14ac:dyDescent="0.35">
      <c r="B6" s="401"/>
      <c r="C6" s="402"/>
      <c r="D6" s="210" t="s">
        <v>54</v>
      </c>
      <c r="E6" s="179" t="s">
        <v>55</v>
      </c>
      <c r="F6" s="179" t="s">
        <v>56</v>
      </c>
      <c r="G6" s="179" t="s">
        <v>57</v>
      </c>
      <c r="H6" s="179" t="s">
        <v>63</v>
      </c>
      <c r="I6" s="179" t="s">
        <v>64</v>
      </c>
      <c r="J6" s="180" t="s">
        <v>65</v>
      </c>
      <c r="K6" s="242"/>
      <c r="L6" s="354"/>
      <c r="M6" s="356"/>
      <c r="N6" s="4" t="s">
        <v>102</v>
      </c>
      <c r="O6" s="5" t="s">
        <v>20</v>
      </c>
    </row>
    <row r="7" spans="2:15" x14ac:dyDescent="0.3">
      <c r="B7" s="161" t="s">
        <v>54</v>
      </c>
      <c r="C7" s="211" t="s">
        <v>120</v>
      </c>
      <c r="D7" s="30"/>
      <c r="E7" s="31"/>
      <c r="F7" s="31"/>
      <c r="G7" s="31"/>
      <c r="H7" s="31"/>
      <c r="I7" s="31"/>
      <c r="J7" s="13"/>
      <c r="K7" s="242"/>
      <c r="L7" s="37" t="str">
        <f>IFERROR(IF('4.0'!M7&lt;&gt;"","NOT OK","OK"),"")</f>
        <v>NOT OK</v>
      </c>
      <c r="M7" s="237" t="str">
        <f>IF(COUNTA(D7:J7)&lt;&gt;7, "Row incomplete", IF(O7="NOT OK","Check the number of non-defaulted customers N_0 [see table 2.0].",""))</f>
        <v>Row incomplete</v>
      </c>
      <c r="N7" s="78" t="str">
        <f>IFERROR(IF(COUNTA(SL_4.0a)=0,"",SUM(D7:J7)),"")</f>
        <v/>
      </c>
      <c r="O7" s="32" t="str">
        <f>IFERROR(IF(SUM(D7:J7)&lt;&gt;'2.0'!E9,"NOT OK","OK"),"")</f>
        <v>OK</v>
      </c>
    </row>
    <row r="8" spans="2:15" x14ac:dyDescent="0.3">
      <c r="B8" s="164" t="s">
        <v>55</v>
      </c>
      <c r="C8" s="212" t="s">
        <v>121</v>
      </c>
      <c r="D8" s="11"/>
      <c r="E8" s="10"/>
      <c r="F8" s="10"/>
      <c r="G8" s="10"/>
      <c r="H8" s="10"/>
      <c r="I8" s="10"/>
      <c r="J8" s="12"/>
      <c r="K8" s="242"/>
      <c r="L8" s="14" t="str">
        <f>IFERROR(IF('4.0'!M8&lt;&gt;"","NOT OK","OK"),"")</f>
        <v>NOT OK</v>
      </c>
      <c r="M8" s="238" t="str">
        <f t="shared" ref="M8:M10" si="0">IF(COUNTA(D8:J8)&lt;&gt;7, "Row incomplete", IF(O8="NOT OK","Check the number of non-defaulted customers N_0 [see table 2.0].",""))</f>
        <v>Row incomplete</v>
      </c>
      <c r="N8" s="79" t="str">
        <f>IFERROR(IF(COUNTA(SL_4.0a)=0,"",SUM(D8:J8)),"")</f>
        <v/>
      </c>
      <c r="O8" s="38" t="str">
        <f>IFERROR(IF(SUM(D8:J8)&lt;&gt;'2.0'!E10,"NOT OK","OK"),"")</f>
        <v>OK</v>
      </c>
    </row>
    <row r="9" spans="2:15" x14ac:dyDescent="0.3">
      <c r="B9" s="164" t="s">
        <v>56</v>
      </c>
      <c r="C9" s="212" t="s">
        <v>122</v>
      </c>
      <c r="D9" s="11"/>
      <c r="E9" s="10"/>
      <c r="F9" s="10"/>
      <c r="G9" s="10"/>
      <c r="H9" s="10"/>
      <c r="I9" s="10"/>
      <c r="J9" s="12"/>
      <c r="K9" s="242"/>
      <c r="L9" s="14" t="str">
        <f>IFERROR(IF('4.0'!M9&lt;&gt;"","NOT OK","OK"),"")</f>
        <v>NOT OK</v>
      </c>
      <c r="M9" s="238" t="str">
        <f t="shared" si="0"/>
        <v>Row incomplete</v>
      </c>
      <c r="N9" s="79" t="str">
        <f>IFERROR(IF(COUNTA(SL_4.0a)=0,"",SUM(D9:J9)),"")</f>
        <v/>
      </c>
      <c r="O9" s="38" t="str">
        <f>IFERROR(IF(SUM(D9:J9)&lt;&gt;'2.0'!E11,"NOT OK","OK"),"")</f>
        <v>OK</v>
      </c>
    </row>
    <row r="10" spans="2:15" ht="15" thickBot="1" x14ac:dyDescent="0.35">
      <c r="B10" s="210" t="s">
        <v>57</v>
      </c>
      <c r="C10" s="213" t="s">
        <v>123</v>
      </c>
      <c r="D10" s="80"/>
      <c r="E10" s="81"/>
      <c r="F10" s="81"/>
      <c r="G10" s="81"/>
      <c r="H10" s="81"/>
      <c r="I10" s="81"/>
      <c r="J10" s="82"/>
      <c r="K10" s="242"/>
      <c r="L10" s="14" t="str">
        <f>IFERROR(IF('4.0'!M10&lt;&gt;"","NOT OK","OK"),"")</f>
        <v>NOT OK</v>
      </c>
      <c r="M10" s="86" t="str">
        <f t="shared" si="0"/>
        <v>Row incomplete</v>
      </c>
      <c r="N10" s="87" t="str">
        <f>IFERROR(IF(COUNTA(SL_4.0a)=0,"",SUM(D10:J10)),"")</f>
        <v/>
      </c>
      <c r="O10" s="88" t="str">
        <f>IFERROR(IF(SUM(D10:J10)&lt;&gt;'2.0'!E12,"NOT OK","OK"),"")</f>
        <v>OK</v>
      </c>
    </row>
    <row r="11" spans="2:15" ht="30" customHeight="1" thickBot="1" x14ac:dyDescent="0.35">
      <c r="B11" s="214" t="s">
        <v>63</v>
      </c>
      <c r="C11" s="215" t="s">
        <v>125</v>
      </c>
      <c r="D11" s="83"/>
      <c r="E11" s="84"/>
      <c r="F11" s="84"/>
      <c r="G11" s="84"/>
      <c r="H11" s="84"/>
      <c r="I11" s="84"/>
      <c r="J11" s="85"/>
      <c r="K11" s="242"/>
      <c r="L11" s="241" t="str">
        <f>IFERROR(IF('4.0'!M11&lt;&gt;"","NOT OK","OK"),"")</f>
        <v>NOT OK</v>
      </c>
      <c r="M11" s="89" t="str">
        <f>IF(COUNTA(D11:J11)&lt;&gt;7, "Row incomplete",
IF(SUM(D11:J11)&lt;&gt;'1.2'!D9, "Sum of defaulted obligors in row 205 is not consistent with number of defaults in sheet 1.2.",
IF(O11="NOT OK","The number of customers migrating from slots 1-4 into slot 5 must be smaller or equal to the number of defaulted customers D_0 from table 2.0.","")))</f>
        <v>Row incomplete</v>
      </c>
      <c r="N11" s="90" t="str">
        <f>IFERROR(IF(COUNTA(SL_4.0a)=0,"",SUM(H7:H10)),"")</f>
        <v/>
      </c>
      <c r="O11" s="91" t="str">
        <f>IFERROR(IF(SUM(H7:H10)&gt;'2.0'!J7,"NOT OK","OK"),"")</f>
        <v>OK</v>
      </c>
    </row>
    <row r="12" spans="2:15" ht="12.75" customHeight="1" x14ac:dyDescent="0.25"/>
  </sheetData>
  <sheetProtection password="9BF7" sheet="1" objects="1" scenarios="1"/>
  <mergeCells count="6">
    <mergeCell ref="B4:C6"/>
    <mergeCell ref="B2:J2"/>
    <mergeCell ref="L5:L6"/>
    <mergeCell ref="M5:M6"/>
    <mergeCell ref="N5:O5"/>
    <mergeCell ref="L4:O4"/>
  </mergeCells>
  <conditionalFormatting sqref="N7:O11">
    <cfRule type="expression" dxfId="4" priority="4">
      <formula>N7="NOT OK"</formula>
    </cfRule>
    <cfRule type="expression" dxfId="3" priority="5">
      <formula>N7="OK"</formula>
    </cfRule>
  </conditionalFormatting>
  <conditionalFormatting sqref="L7:L11">
    <cfRule type="expression" dxfId="2" priority="1">
      <formula>L7="WARNING"</formula>
    </cfRule>
    <cfRule type="expression" dxfId="1" priority="2">
      <formula>L7="NOT OK"</formula>
    </cfRule>
    <cfRule type="expression" dxfId="0" priority="3">
      <formula>L7="OK"</formula>
    </cfRule>
  </conditionalFormatting>
  <dataValidations count="1">
    <dataValidation type="whole" operator="greaterThanOrEqual" allowBlank="1" showInputMessage="1" showErrorMessage="1" error="Value must be a non-negative integer" sqref="D7:J11">
      <formula1>0</formula1>
    </dataValidation>
  </dataValidations>
  <hyperlinks>
    <hyperlink ref="C11" location="Default_grade" display="Default Grade"/>
    <hyperlink ref="H4" location="Default_grade" display="Default Grade"/>
    <hyperlink ref="B2:J2" location="Customer_migration" display="SL 04.00 - CUSTOMER MIGRATION (SLOT STAB MM)"/>
  </hyperlinks>
  <printOptions horizontalCentered="1"/>
  <pageMargins left="0.23622047244094491" right="0.23622047244094491" top="0.74803149606299213" bottom="0.74803149606299213" header="0.31496062992125984" footer="0.31496062992125984"/>
  <pageSetup paperSize="9" scale="92" orientation="landscape" r:id="rId1"/>
  <headerFooter>
    <oddFooter>&amp;A</oddFooter>
  </headerFooter>
  <ignoredErrors>
    <ignoredError sqref="D6:J6 B7:B11"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D42"/>
  <sheetViews>
    <sheetView showGridLines="0" zoomScaleNormal="100" workbookViewId="0"/>
  </sheetViews>
  <sheetFormatPr defaultColWidth="0" defaultRowHeight="15" customHeight="1" zeroHeight="1" x14ac:dyDescent="0.3"/>
  <cols>
    <col min="1" max="1" width="5.6640625" style="216" customWidth="1"/>
    <col min="2" max="2" width="17.33203125" style="116" customWidth="1"/>
    <col min="3" max="3" width="104.33203125" style="116" customWidth="1"/>
    <col min="4" max="4" width="5.6640625" style="116" customWidth="1"/>
    <col min="5" max="16384" width="11.44140625" style="116" hidden="1"/>
  </cols>
  <sheetData>
    <row r="1" spans="2:3" ht="12.75" customHeight="1" x14ac:dyDescent="0.25"/>
    <row r="2" spans="2:3" ht="13.5" customHeight="1" x14ac:dyDescent="0.25">
      <c r="B2" s="139" t="s">
        <v>153</v>
      </c>
    </row>
    <row r="3" spans="2:3" ht="12.75" customHeight="1" x14ac:dyDescent="0.3">
      <c r="C3" s="139"/>
    </row>
    <row r="4" spans="2:3" ht="69.599999999999994" customHeight="1" x14ac:dyDescent="0.3">
      <c r="B4" s="406" t="s">
        <v>214</v>
      </c>
      <c r="C4" s="406"/>
    </row>
    <row r="5" spans="2:3" ht="12.75" customHeight="1" x14ac:dyDescent="0.3">
      <c r="C5" s="115"/>
    </row>
    <row r="6" spans="2:3" ht="51" customHeight="1" x14ac:dyDescent="0.25">
      <c r="B6" s="407" t="s">
        <v>152</v>
      </c>
      <c r="C6" s="407"/>
    </row>
    <row r="7" spans="2:3" ht="54" customHeight="1" x14ac:dyDescent="0.3">
      <c r="B7" s="407" t="s">
        <v>218</v>
      </c>
      <c r="C7" s="407"/>
    </row>
    <row r="8" spans="2:3" ht="12.75" customHeight="1" x14ac:dyDescent="0.3">
      <c r="C8" s="99"/>
    </row>
    <row r="9" spans="2:3" ht="51.75" customHeight="1" x14ac:dyDescent="0.3">
      <c r="B9" s="405" t="s">
        <v>151</v>
      </c>
      <c r="C9" s="405"/>
    </row>
    <row r="10" spans="2:3" ht="12.75" customHeight="1" x14ac:dyDescent="0.3">
      <c r="B10" s="217"/>
      <c r="C10" s="217"/>
    </row>
    <row r="11" spans="2:3" ht="39" customHeight="1" x14ac:dyDescent="0.3">
      <c r="B11" s="405" t="s">
        <v>168</v>
      </c>
      <c r="C11" s="405"/>
    </row>
    <row r="12" spans="2:3" ht="12.75" customHeight="1" x14ac:dyDescent="0.3"/>
    <row r="13" spans="2:3" ht="6.75" hidden="1" customHeight="1" x14ac:dyDescent="0.25">
      <c r="B13" s="115"/>
      <c r="C13" s="115"/>
    </row>
    <row r="14" spans="2:3" ht="25.5" hidden="1" customHeight="1" x14ac:dyDescent="0.25">
      <c r="B14" s="218"/>
      <c r="C14" s="219"/>
    </row>
    <row r="15" spans="2:3" ht="15" hidden="1" customHeight="1" x14ac:dyDescent="0.25">
      <c r="B15" s="115"/>
      <c r="C15" s="219"/>
    </row>
    <row r="16" spans="2:3" ht="39.75" hidden="1" customHeight="1" x14ac:dyDescent="0.25">
      <c r="B16" s="218"/>
      <c r="C16" s="220"/>
    </row>
    <row r="17" spans="2:4" ht="21" hidden="1" customHeight="1" x14ac:dyDescent="0.25">
      <c r="B17" s="218"/>
      <c r="C17" s="219"/>
    </row>
    <row r="18" spans="2:4" ht="15" hidden="1" customHeight="1" x14ac:dyDescent="0.25">
      <c r="B18" s="115"/>
      <c r="C18" s="219"/>
    </row>
    <row r="19" spans="2:4" ht="15" hidden="1" customHeight="1" x14ac:dyDescent="0.25">
      <c r="B19" s="115"/>
      <c r="C19" s="219"/>
    </row>
    <row r="20" spans="2:4" ht="15" hidden="1" customHeight="1" x14ac:dyDescent="0.25">
      <c r="B20" s="115"/>
      <c r="C20" s="219"/>
    </row>
    <row r="21" spans="2:4" ht="15" hidden="1" customHeight="1" x14ac:dyDescent="0.25">
      <c r="B21" s="115"/>
      <c r="C21" s="219"/>
    </row>
    <row r="22" spans="2:4" ht="15" hidden="1" customHeight="1" x14ac:dyDescent="0.25">
      <c r="B22" s="115"/>
      <c r="C22" s="115"/>
    </row>
    <row r="23" spans="2:4" ht="15" hidden="1" customHeight="1" x14ac:dyDescent="0.25"/>
    <row r="24" spans="2:4" ht="15" hidden="1" customHeight="1" x14ac:dyDescent="0.25"/>
    <row r="25" spans="2:4" ht="15" hidden="1" customHeight="1" x14ac:dyDescent="0.25"/>
    <row r="26" spans="2:4" ht="15" hidden="1" customHeight="1" x14ac:dyDescent="0.25"/>
    <row r="27" spans="2:4" ht="15" hidden="1" customHeight="1" x14ac:dyDescent="0.25"/>
    <row r="28" spans="2:4" ht="15" hidden="1" customHeight="1" x14ac:dyDescent="0.25"/>
    <row r="29" spans="2:4" ht="15" hidden="1" customHeight="1" x14ac:dyDescent="0.25"/>
    <row r="30" spans="2:4" s="216" customFormat="1" ht="15" hidden="1" customHeight="1" x14ac:dyDescent="0.25">
      <c r="B30" s="116"/>
      <c r="C30" s="116"/>
      <c r="D30" s="116"/>
    </row>
    <row r="31" spans="2:4" s="216" customFormat="1" ht="15" hidden="1" customHeight="1" x14ac:dyDescent="0.25">
      <c r="B31" s="116"/>
      <c r="C31" s="116"/>
      <c r="D31" s="116"/>
    </row>
    <row r="32" spans="2:4" s="216" customFormat="1" ht="15" hidden="1" customHeight="1" x14ac:dyDescent="0.25">
      <c r="B32" s="116"/>
      <c r="C32" s="116"/>
      <c r="D32" s="116"/>
    </row>
    <row r="33" spans="2:4" s="216" customFormat="1" ht="15" hidden="1" customHeight="1" x14ac:dyDescent="0.25">
      <c r="B33" s="116"/>
      <c r="C33" s="116"/>
      <c r="D33" s="116"/>
    </row>
    <row r="34" spans="2:4" s="216" customFormat="1" ht="15" hidden="1" customHeight="1" x14ac:dyDescent="0.25">
      <c r="B34" s="116"/>
      <c r="C34" s="116"/>
      <c r="D34" s="116"/>
    </row>
    <row r="35" spans="2:4" s="216" customFormat="1" ht="15" hidden="1" customHeight="1" x14ac:dyDescent="0.25">
      <c r="B35" s="116"/>
      <c r="C35" s="116"/>
      <c r="D35" s="116"/>
    </row>
    <row r="36" spans="2:4" s="216" customFormat="1" ht="15" hidden="1" customHeight="1" x14ac:dyDescent="0.25">
      <c r="B36" s="116"/>
      <c r="C36" s="116"/>
      <c r="D36" s="116"/>
    </row>
    <row r="37" spans="2:4" s="216" customFormat="1" ht="15" hidden="1" customHeight="1" x14ac:dyDescent="0.25">
      <c r="B37" s="116"/>
      <c r="C37" s="116"/>
      <c r="D37" s="116"/>
    </row>
    <row r="38" spans="2:4" s="216" customFormat="1" ht="15" hidden="1" customHeight="1" x14ac:dyDescent="0.25">
      <c r="B38" s="116"/>
      <c r="C38" s="116"/>
      <c r="D38" s="116"/>
    </row>
    <row r="39" spans="2:4" s="216" customFormat="1" ht="15" hidden="1" customHeight="1" x14ac:dyDescent="0.25">
      <c r="B39" s="116"/>
      <c r="C39" s="116"/>
      <c r="D39" s="116"/>
    </row>
    <row r="40" spans="2:4" ht="15" hidden="1" customHeight="1" x14ac:dyDescent="0.25"/>
    <row r="41" spans="2:4" ht="15" hidden="1" customHeight="1" x14ac:dyDescent="0.25"/>
    <row r="42" spans="2:4" ht="15" hidden="1" customHeight="1" x14ac:dyDescent="0.25"/>
  </sheetData>
  <sheetProtection password="9BF7" sheet="1" objects="1" scenarios="1"/>
  <mergeCells count="5">
    <mergeCell ref="B11:C11"/>
    <mergeCell ref="B4:C4"/>
    <mergeCell ref="B6:C6"/>
    <mergeCell ref="B7:C7"/>
    <mergeCell ref="B9:C9"/>
  </mergeCells>
  <printOptions horizontalCentered="1"/>
  <pageMargins left="0.23622047244094491" right="0.23622047244094491" top="0.74803149606299213" bottom="0.74803149606299213" header="0.31496062992125984" footer="0.31496062992125984"/>
  <pageSetup paperSize="9" orientation="landscape" r:id="rId1"/>
  <headerFooter>
    <oddFoote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E40"/>
  <sheetViews>
    <sheetView showGridLines="0" zoomScaleNormal="100" workbookViewId="0"/>
  </sheetViews>
  <sheetFormatPr defaultColWidth="0" defaultRowHeight="14.4" customHeight="1" zeroHeight="1" x14ac:dyDescent="0.3"/>
  <cols>
    <col min="1" max="1" width="5.6640625" style="221" customWidth="1"/>
    <col min="2" max="2" width="39.33203125" style="221" customWidth="1"/>
    <col min="3" max="3" width="11.44140625" style="221" customWidth="1"/>
    <col min="4" max="4" width="89.77734375" style="221" customWidth="1"/>
    <col min="5" max="5" width="5.6640625" style="221" customWidth="1"/>
    <col min="6" max="16384" width="11.44140625" style="221" hidden="1"/>
  </cols>
  <sheetData>
    <row r="1" spans="1:5" ht="12.75" customHeight="1" x14ac:dyDescent="0.25"/>
    <row r="2" spans="1:5" ht="13.5" customHeight="1" x14ac:dyDescent="0.25">
      <c r="B2" s="222" t="s">
        <v>30</v>
      </c>
      <c r="C2" s="217"/>
      <c r="D2" s="217"/>
    </row>
    <row r="3" spans="1:5" ht="12.75" customHeight="1" x14ac:dyDescent="0.25">
      <c r="B3" s="217"/>
      <c r="C3" s="217"/>
      <c r="D3" s="217"/>
    </row>
    <row r="4" spans="1:5" ht="27.75" customHeight="1" x14ac:dyDescent="0.25">
      <c r="B4" s="408" t="s">
        <v>150</v>
      </c>
      <c r="C4" s="409"/>
      <c r="D4" s="409"/>
    </row>
    <row r="5" spans="1:5" ht="15" x14ac:dyDescent="0.25">
      <c r="B5" s="223"/>
      <c r="C5" s="101"/>
      <c r="D5" s="101"/>
    </row>
    <row r="6" spans="1:5" ht="15" x14ac:dyDescent="0.25">
      <c r="B6" s="224" t="s">
        <v>146</v>
      </c>
      <c r="C6" s="224" t="s">
        <v>31</v>
      </c>
      <c r="D6" s="224" t="s">
        <v>32</v>
      </c>
    </row>
    <row r="7" spans="1:5" ht="106.5" customHeight="1" x14ac:dyDescent="0.25">
      <c r="B7" s="225" t="s">
        <v>197</v>
      </c>
      <c r="C7" s="98"/>
      <c r="D7" s="99" t="s">
        <v>199</v>
      </c>
    </row>
    <row r="8" spans="1:5" ht="27" x14ac:dyDescent="0.25">
      <c r="B8" s="226" t="s">
        <v>198</v>
      </c>
      <c r="C8" s="100"/>
      <c r="D8" s="101" t="s">
        <v>201</v>
      </c>
    </row>
    <row r="9" spans="1:5" ht="66.599999999999994" x14ac:dyDescent="0.25">
      <c r="B9" s="226" t="s">
        <v>75</v>
      </c>
      <c r="C9" s="101"/>
      <c r="D9" s="101" t="s">
        <v>200</v>
      </c>
    </row>
    <row r="10" spans="1:5" x14ac:dyDescent="0.25">
      <c r="B10" s="226" t="s">
        <v>73</v>
      </c>
      <c r="C10" s="101"/>
      <c r="D10" s="101" t="s">
        <v>149</v>
      </c>
    </row>
    <row r="11" spans="1:5" s="116" customFormat="1" x14ac:dyDescent="0.25">
      <c r="A11" s="217"/>
      <c r="B11" s="227" t="s">
        <v>186</v>
      </c>
      <c r="C11" s="228" t="s">
        <v>174</v>
      </c>
      <c r="D11" s="101" t="s">
        <v>192</v>
      </c>
      <c r="E11" s="217"/>
    </row>
    <row r="12" spans="1:5" x14ac:dyDescent="0.3">
      <c r="B12" s="226" t="s">
        <v>74</v>
      </c>
      <c r="C12" s="229"/>
      <c r="D12" s="101" t="s">
        <v>147</v>
      </c>
    </row>
    <row r="13" spans="1:5" ht="27" x14ac:dyDescent="0.3">
      <c r="B13" s="226" t="s">
        <v>204</v>
      </c>
      <c r="C13" s="229"/>
      <c r="D13" s="101" t="s">
        <v>205</v>
      </c>
    </row>
    <row r="14" spans="1:5" s="116" customFormat="1" x14ac:dyDescent="0.3">
      <c r="A14" s="217"/>
      <c r="B14" s="230" t="s">
        <v>187</v>
      </c>
      <c r="C14" s="231" t="s">
        <v>188</v>
      </c>
      <c r="D14" s="101" t="s">
        <v>189</v>
      </c>
      <c r="E14" s="217"/>
    </row>
    <row r="15" spans="1:5" s="116" customFormat="1" x14ac:dyDescent="0.3">
      <c r="A15" s="217"/>
      <c r="B15" s="227" t="s">
        <v>190</v>
      </c>
      <c r="C15" s="228"/>
      <c r="D15" s="101" t="s">
        <v>191</v>
      </c>
      <c r="E15" s="217"/>
    </row>
    <row r="16" spans="1:5" ht="27" x14ac:dyDescent="0.3">
      <c r="B16" s="226" t="s">
        <v>33</v>
      </c>
      <c r="C16" s="231"/>
      <c r="D16" s="101" t="s">
        <v>207</v>
      </c>
    </row>
    <row r="17" spans="1:5" x14ac:dyDescent="0.3">
      <c r="B17" s="226" t="s">
        <v>142</v>
      </c>
      <c r="C17" s="231"/>
      <c r="D17" s="101" t="s">
        <v>148</v>
      </c>
    </row>
    <row r="18" spans="1:5" ht="66" x14ac:dyDescent="0.3">
      <c r="B18" s="226" t="s">
        <v>34</v>
      </c>
      <c r="C18" s="231"/>
      <c r="D18" s="232" t="s">
        <v>203</v>
      </c>
    </row>
    <row r="19" spans="1:5" s="116" customFormat="1" x14ac:dyDescent="0.3">
      <c r="A19" s="217"/>
      <c r="B19" s="227" t="s">
        <v>185</v>
      </c>
      <c r="C19" s="228" t="s">
        <v>173</v>
      </c>
      <c r="D19" s="101" t="s">
        <v>212</v>
      </c>
      <c r="E19" s="217"/>
    </row>
    <row r="20" spans="1:5" x14ac:dyDescent="0.3">
      <c r="B20" s="226" t="s">
        <v>124</v>
      </c>
      <c r="C20" s="101"/>
      <c r="D20" s="101" t="s">
        <v>193</v>
      </c>
    </row>
    <row r="21" spans="1:5" ht="27" x14ac:dyDescent="0.3">
      <c r="B21" s="227" t="s">
        <v>145</v>
      </c>
      <c r="C21" s="268"/>
      <c r="D21" s="101" t="s">
        <v>213</v>
      </c>
    </row>
    <row r="22" spans="1:5" ht="12.75" customHeight="1" x14ac:dyDescent="0.3">
      <c r="D22" s="233"/>
    </row>
    <row r="23" spans="1:5" ht="15" hidden="1" x14ac:dyDescent="0.25">
      <c r="D23" s="233"/>
    </row>
    <row r="24" spans="1:5" ht="15" hidden="1" x14ac:dyDescent="0.25">
      <c r="B24" s="234"/>
      <c r="D24" s="233"/>
    </row>
    <row r="25" spans="1:5" ht="15" hidden="1" x14ac:dyDescent="0.25">
      <c r="B25" s="234"/>
      <c r="D25" s="233"/>
    </row>
    <row r="26" spans="1:5" ht="15" hidden="1" x14ac:dyDescent="0.25">
      <c r="B26" s="234"/>
      <c r="D26" s="233"/>
    </row>
    <row r="27" spans="1:5" ht="15" hidden="1" x14ac:dyDescent="0.25"/>
    <row r="28" spans="1:5" ht="14.4" hidden="1" customHeight="1" x14ac:dyDescent="0.25"/>
    <row r="29" spans="1:5" ht="14.4" hidden="1" customHeight="1" x14ac:dyDescent="0.25"/>
    <row r="30" spans="1:5" ht="15" hidden="1" x14ac:dyDescent="0.25"/>
    <row r="31" spans="1:5" ht="14.4" hidden="1" customHeight="1" x14ac:dyDescent="0.25"/>
    <row r="32" spans="1:5" ht="14.4" hidden="1" customHeight="1" x14ac:dyDescent="0.25"/>
    <row r="33" ht="14.4" hidden="1" customHeight="1" x14ac:dyDescent="0.25"/>
    <row r="34" ht="14.4" hidden="1" customHeight="1" x14ac:dyDescent="0.25"/>
    <row r="35" ht="14.4" hidden="1" customHeight="1" x14ac:dyDescent="0.25"/>
    <row r="36" ht="14.4" hidden="1" customHeight="1" x14ac:dyDescent="0.25"/>
    <row r="37" ht="14.4" hidden="1" customHeight="1" x14ac:dyDescent="0.25"/>
    <row r="38" ht="14.4" hidden="1" customHeight="1" x14ac:dyDescent="0.25"/>
    <row r="39" ht="14.4" hidden="1" customHeight="1" x14ac:dyDescent="0.25"/>
    <row r="40" ht="14.4" hidden="1" customHeight="1" x14ac:dyDescent="0.25"/>
  </sheetData>
  <sheetProtection password="9BF7" sheet="1" objects="1" scenarios="1"/>
  <mergeCells count="1">
    <mergeCell ref="B4:D4"/>
  </mergeCells>
  <printOptions horizontalCentered="1"/>
  <pageMargins left="0.23622047244094491" right="0.23622047244094491" top="0.74803149606299213" bottom="0.74803149606299213" header="0.31496062992125984" footer="0.31496062992125984"/>
  <pageSetup paperSize="9" scale="93" orientation="landscape" r:id="rId1"/>
  <headerFooter>
    <oddFooter>&amp;A</oddFooter>
  </headerFooter>
  <colBreaks count="1" manualBreakCount="1">
    <brk id="4" max="20"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38</vt:i4>
      </vt:variant>
    </vt:vector>
  </HeadingPairs>
  <TitlesOfParts>
    <vt:vector size="47" baseType="lpstr">
      <vt:lpstr>Index</vt:lpstr>
      <vt:lpstr>1.0</vt:lpstr>
      <vt:lpstr>1.1</vt:lpstr>
      <vt:lpstr>1.2</vt:lpstr>
      <vt:lpstr>2.0</vt:lpstr>
      <vt:lpstr>3.0</vt:lpstr>
      <vt:lpstr>4.0</vt:lpstr>
      <vt:lpstr>Instructions</vt:lpstr>
      <vt:lpstr>Glossary</vt:lpstr>
      <vt:lpstr>Bank_s_assessment</vt:lpstr>
      <vt:lpstr>Bank_s_comments</vt:lpstr>
      <vt:lpstr>Coverage_in_internal_validation</vt:lpstr>
      <vt:lpstr>Customer_migration</vt:lpstr>
      <vt:lpstr>Default_grade</vt:lpstr>
      <vt:lpstr>EAD</vt:lpstr>
      <vt:lpstr>EADdef</vt:lpstr>
      <vt:lpstr>Loan_tenor_check</vt:lpstr>
      <vt:lpstr>model_id</vt:lpstr>
      <vt:lpstr>num_def</vt:lpstr>
      <vt:lpstr>Portfolio</vt:lpstr>
      <vt:lpstr>Predictive_Ability___Slot_back_testing</vt:lpstr>
      <vt:lpstr>'1.0'!Print_Area</vt:lpstr>
      <vt:lpstr>'1.1'!Print_Area</vt:lpstr>
      <vt:lpstr>'1.2'!Print_Area</vt:lpstr>
      <vt:lpstr>'2.0'!Print_Area</vt:lpstr>
      <vt:lpstr>'3.0'!Print_Area</vt:lpstr>
      <vt:lpstr>'4.0'!Print_Area</vt:lpstr>
      <vt:lpstr>Glossary!Print_Area</vt:lpstr>
      <vt:lpstr>Index!Print_Area</vt:lpstr>
      <vt:lpstr>Instructions!Print_Area</vt:lpstr>
      <vt:lpstr>Relevant_observation_period</vt:lpstr>
      <vt:lpstr>RWEA</vt:lpstr>
      <vt:lpstr>SL_1.0a</vt:lpstr>
      <vt:lpstr>SL_1.0b</vt:lpstr>
      <vt:lpstr>SL_1.0c</vt:lpstr>
      <vt:lpstr>SL_1.0d</vt:lpstr>
      <vt:lpstr>SL_1.0e</vt:lpstr>
      <vt:lpstr>SL_1.0f</vt:lpstr>
      <vt:lpstr>SL_1.0g</vt:lpstr>
      <vt:lpstr>SL_1.1a</vt:lpstr>
      <vt:lpstr>SL_1.1b</vt:lpstr>
      <vt:lpstr>SL_1.2a</vt:lpstr>
      <vt:lpstr>SL_2.0a</vt:lpstr>
      <vt:lpstr>SL_2.0b</vt:lpstr>
      <vt:lpstr>SL_2.0c</vt:lpstr>
      <vt:lpstr>SL_3.0a</vt:lpstr>
      <vt:lpstr>SL_4.0a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2019-02-20T10:36:28Z</dcterms:created>
  <dcterms:modified xsi:type="dcterms:W3CDTF">2020-12-02T11:42:39Z</dcterms:modified>
</cp:coreProperties>
</file>